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15" windowHeight="6930" activeTab="0"/>
  </bookViews>
  <sheets>
    <sheet name="科目名" sheetId="1" r:id="rId1"/>
    <sheet name="印刷" sheetId="2" r:id="rId2"/>
    <sheet name="印刷 (2)" sheetId="3" r:id="rId3"/>
    <sheet name="資産の部" sheetId="4" r:id="rId4"/>
    <sheet name="負債の部" sheetId="5" r:id="rId5"/>
  </sheets>
  <externalReferences>
    <externalReference r:id="rId8"/>
  </externalReferences>
  <definedNames>
    <definedName name="_Order1" hidden="1">255</definedName>
    <definedName name="_xlnm.Print_Area" localSheetId="1">'印刷'!$A$1:$M$22</definedName>
    <definedName name="_xlnm.Print_Area" localSheetId="2">'印刷 (2)'!$A$1:$N$24</definedName>
    <definedName name="_xlnm.Print_Area" localSheetId="0">'科目名'!$A$1:$I$228</definedName>
    <definedName name="_xlnm.Print_Area" localSheetId="3">'資産の部'!$B$1:$G$73</definedName>
    <definedName name="_xlnm.Print_Area" localSheetId="4">'負債の部'!$B$1:$G$139</definedName>
    <definedName name="印刷ｺｰﾄﾞ">#REF!</definedName>
    <definedName name="計算">'[1]決算'!#REF!</definedName>
    <definedName name="初期化">'[1]決算'!#REF!</definedName>
    <definedName name="提出氏名">#REF!</definedName>
  </definedNames>
  <calcPr fullCalcOnLoad="1"/>
</workbook>
</file>

<file path=xl/sharedStrings.xml><?xml version="1.0" encoding="utf-8"?>
<sst xmlns="http://schemas.openxmlformats.org/spreadsheetml/2006/main" count="1282" uniqueCount="282">
  <si>
    <t>現金</t>
  </si>
  <si>
    <t>鹿銀普通預金</t>
  </si>
  <si>
    <t>農協普通預金</t>
  </si>
  <si>
    <t>商品</t>
  </si>
  <si>
    <t>建物</t>
  </si>
  <si>
    <t>工具器具備品</t>
  </si>
  <si>
    <t>出資金</t>
  </si>
  <si>
    <t>事業主貸</t>
  </si>
  <si>
    <t>事業主借</t>
  </si>
  <si>
    <t>資本金</t>
  </si>
  <si>
    <t>売上</t>
  </si>
  <si>
    <t>雑収入</t>
  </si>
  <si>
    <t>自家消費</t>
  </si>
  <si>
    <t>仕入</t>
  </si>
  <si>
    <t>租税公課</t>
  </si>
  <si>
    <t>水道光熱費</t>
  </si>
  <si>
    <t>荷造運賃</t>
  </si>
  <si>
    <t>通信費</t>
  </si>
  <si>
    <t>損害保険料</t>
  </si>
  <si>
    <t>消耗品費</t>
  </si>
  <si>
    <t>車輌関係費</t>
  </si>
  <si>
    <t>支払手数料</t>
  </si>
  <si>
    <t>減価償却費</t>
  </si>
  <si>
    <t>機械装置</t>
  </si>
  <si>
    <t>車輌運搬具</t>
  </si>
  <si>
    <t>船舶</t>
  </si>
  <si>
    <t>短期借入金</t>
  </si>
  <si>
    <t>長期借入金</t>
  </si>
  <si>
    <t>広告宣伝費</t>
  </si>
  <si>
    <t>接待交際費</t>
  </si>
  <si>
    <t>修繕費</t>
  </si>
  <si>
    <t>福利厚生費</t>
  </si>
  <si>
    <t>給与賃金</t>
  </si>
  <si>
    <t>地代家賃</t>
  </si>
  <si>
    <t>専従者給与</t>
  </si>
  <si>
    <t>雑費</t>
  </si>
  <si>
    <t>漁協普通預金</t>
  </si>
  <si>
    <t>個人長期借入金</t>
  </si>
  <si>
    <t>旅費交通費</t>
  </si>
  <si>
    <t>燃料費</t>
  </si>
  <si>
    <t>餌代</t>
  </si>
  <si>
    <t>南銀当座預金</t>
  </si>
  <si>
    <t>南銀普通預金</t>
  </si>
  <si>
    <t>鹿銀（ＫＣ）</t>
  </si>
  <si>
    <t>商工貯蓄共済</t>
  </si>
  <si>
    <t>売掛金</t>
  </si>
  <si>
    <t>立替金</t>
  </si>
  <si>
    <t>支払手形</t>
  </si>
  <si>
    <t>買掛金</t>
  </si>
  <si>
    <t>ＫＣ短期借入金</t>
  </si>
  <si>
    <t>ヒタチ未払金</t>
  </si>
  <si>
    <t>預り金</t>
  </si>
  <si>
    <t>鹿銀長期借入金</t>
  </si>
  <si>
    <t>国金長期借入金</t>
  </si>
  <si>
    <t>賄費</t>
  </si>
  <si>
    <t>外注工賃</t>
  </si>
  <si>
    <t>利子割引料</t>
  </si>
  <si>
    <t>リース料</t>
  </si>
  <si>
    <t>車輌販売費</t>
  </si>
  <si>
    <t>建物付属設備</t>
  </si>
  <si>
    <t>構築物</t>
  </si>
  <si>
    <t>車検費</t>
  </si>
  <si>
    <t>県信長期借入金</t>
  </si>
  <si>
    <t>鹿銀普通預金2</t>
  </si>
  <si>
    <t>相信普通預金</t>
  </si>
  <si>
    <t>相信定期預金</t>
  </si>
  <si>
    <t>受取手形</t>
  </si>
  <si>
    <t>仮払金</t>
  </si>
  <si>
    <t>未払消費税</t>
  </si>
  <si>
    <t>預かり金</t>
  </si>
  <si>
    <t>仮受け金</t>
  </si>
  <si>
    <t>食料費</t>
  </si>
  <si>
    <t>寮費</t>
  </si>
  <si>
    <t>鹿銀当座預金</t>
  </si>
  <si>
    <t>県信普通預金1</t>
  </si>
  <si>
    <t>県信普通預金2</t>
  </si>
  <si>
    <t>県信普通預金3</t>
  </si>
  <si>
    <t>県信友の会預金</t>
  </si>
  <si>
    <t>鹿銀普通預金3</t>
  </si>
  <si>
    <t>電話加入権</t>
  </si>
  <si>
    <t>郵便局短期借入</t>
  </si>
  <si>
    <t>前田短期借入</t>
  </si>
  <si>
    <t>未払金ＫＣ</t>
  </si>
  <si>
    <t>預り金友の会</t>
  </si>
  <si>
    <t>長期借入専従者</t>
  </si>
  <si>
    <t>県信フリー借入</t>
  </si>
  <si>
    <t>長期借入</t>
  </si>
  <si>
    <t>相信長期借入金</t>
  </si>
  <si>
    <t>鹿銀小口借入</t>
  </si>
  <si>
    <t>鹿信普通預金</t>
  </si>
  <si>
    <t>県信普通預金</t>
  </si>
  <si>
    <t>土地</t>
  </si>
  <si>
    <t>短期借入金2</t>
  </si>
  <si>
    <t>未払金</t>
  </si>
  <si>
    <t>住宅ローン</t>
  </si>
  <si>
    <t>証書長期借入金</t>
  </si>
  <si>
    <t>鹿銀カード</t>
  </si>
  <si>
    <t>貯共長期借入金</t>
  </si>
  <si>
    <t>県信カード</t>
  </si>
  <si>
    <t>住友生命借入</t>
  </si>
  <si>
    <t>鹿信カード</t>
  </si>
  <si>
    <t>山川店売上</t>
  </si>
  <si>
    <t>頴娃店売上</t>
  </si>
  <si>
    <t>普通預金鹿銀</t>
  </si>
  <si>
    <t>普通預金鹿信</t>
  </si>
  <si>
    <t>鹿銀大成</t>
  </si>
  <si>
    <t>鹿銀大成2</t>
  </si>
  <si>
    <t>定期積金</t>
  </si>
  <si>
    <t>短借南日本</t>
  </si>
  <si>
    <t>短借武富士</t>
  </si>
  <si>
    <t>短借中村</t>
  </si>
  <si>
    <t>短借母</t>
  </si>
  <si>
    <t>短借ビジネス</t>
  </si>
  <si>
    <t>短借ＫＣ</t>
  </si>
  <si>
    <t>未払金かわい</t>
  </si>
  <si>
    <t>鹿信長期借入金</t>
  </si>
  <si>
    <t>鹿銀証書借入金</t>
  </si>
  <si>
    <t>コカコーラ仕入</t>
  </si>
  <si>
    <t>郵便局貯金</t>
  </si>
  <si>
    <t>定期預金</t>
  </si>
  <si>
    <t>有価証券</t>
  </si>
  <si>
    <t>貸付金</t>
  </si>
  <si>
    <t>買掛南九酒販</t>
  </si>
  <si>
    <t>買掛本坊商店</t>
  </si>
  <si>
    <t>買掛田村合名</t>
  </si>
  <si>
    <t>買掛米商</t>
  </si>
  <si>
    <t>買掛たなべ</t>
  </si>
  <si>
    <t>買掛福留商店</t>
  </si>
  <si>
    <t>買掛丸八</t>
  </si>
  <si>
    <t>買掛大村</t>
  </si>
  <si>
    <t>郵便貯金</t>
  </si>
  <si>
    <t>買掛センテイ</t>
  </si>
  <si>
    <t>買掛山下塗装</t>
  </si>
  <si>
    <t>買掛錦江</t>
  </si>
  <si>
    <t>短期借入金父</t>
  </si>
  <si>
    <t>短期借入金母</t>
  </si>
  <si>
    <t>商工中金借入</t>
  </si>
  <si>
    <t>鹿銀定期積金</t>
  </si>
  <si>
    <t>定期積金2</t>
  </si>
  <si>
    <t>鹿銀定期預金</t>
  </si>
  <si>
    <t>短借清浩</t>
  </si>
  <si>
    <t>短借娘</t>
  </si>
  <si>
    <t>短借清彦</t>
  </si>
  <si>
    <t>短借清二</t>
  </si>
  <si>
    <t>貯共証借</t>
  </si>
  <si>
    <t>長借商工中金</t>
  </si>
  <si>
    <t>個人短期借入金</t>
  </si>
  <si>
    <t>南日本信販</t>
  </si>
  <si>
    <t>預り金2</t>
  </si>
  <si>
    <t>預り金3</t>
  </si>
  <si>
    <t>信金普通預金</t>
  </si>
  <si>
    <t>権利金</t>
  </si>
  <si>
    <t>信金長期借入金</t>
  </si>
  <si>
    <t>鹿銀預金2</t>
  </si>
  <si>
    <t>貯共借入金</t>
  </si>
  <si>
    <t>ＮＣ長期借入金</t>
  </si>
  <si>
    <t>南銀カード借入</t>
  </si>
  <si>
    <t>ＪＡ長期借入金</t>
  </si>
  <si>
    <t>販促費</t>
  </si>
  <si>
    <t>賃借料</t>
  </si>
  <si>
    <t>漁協普通貯金</t>
  </si>
  <si>
    <t>定期積金漁協</t>
  </si>
  <si>
    <t>ＪＡ貯金1</t>
  </si>
  <si>
    <t>ＪＡ貯金2</t>
  </si>
  <si>
    <t>ＪＡ定期積金</t>
  </si>
  <si>
    <t>住公長期借入金</t>
  </si>
  <si>
    <t>鹿銀預金</t>
  </si>
  <si>
    <t>鹿銀預金3</t>
  </si>
  <si>
    <t>三洋クレジット</t>
  </si>
  <si>
    <t>ジャックス未払</t>
  </si>
  <si>
    <t>東芝未払金</t>
  </si>
  <si>
    <t>ＫＣ未払金</t>
  </si>
  <si>
    <t>鹿銀借入2</t>
  </si>
  <si>
    <t>郵便局借入</t>
  </si>
  <si>
    <t>鹿児島銀行</t>
  </si>
  <si>
    <t>県信魚連</t>
  </si>
  <si>
    <t>相信</t>
  </si>
  <si>
    <t>郵便局定期預金</t>
  </si>
  <si>
    <t>保証金</t>
  </si>
  <si>
    <t>販売手数料</t>
  </si>
  <si>
    <t>浜田洋</t>
  </si>
  <si>
    <t>浜崎元</t>
  </si>
  <si>
    <t>竹下忠義</t>
  </si>
  <si>
    <t>森永茂久</t>
  </si>
  <si>
    <t>西元義人</t>
  </si>
  <si>
    <t>前田幸男</t>
  </si>
  <si>
    <t>今村真一</t>
  </si>
  <si>
    <t>中村（与）</t>
  </si>
  <si>
    <t>本田一男</t>
  </si>
  <si>
    <t>浜島三良</t>
  </si>
  <si>
    <t>大小田</t>
  </si>
  <si>
    <t>大木一孝</t>
  </si>
  <si>
    <t>逆瀬川</t>
  </si>
  <si>
    <t>佐藤</t>
  </si>
  <si>
    <t>安楽</t>
  </si>
  <si>
    <t>中川</t>
  </si>
  <si>
    <t>前畠</t>
  </si>
  <si>
    <t>浜田</t>
  </si>
  <si>
    <t>枝田</t>
  </si>
  <si>
    <t>前村</t>
  </si>
  <si>
    <t>長渡</t>
  </si>
  <si>
    <t>中村（英）</t>
  </si>
  <si>
    <t>はぜやま</t>
  </si>
  <si>
    <t>大山７９１</t>
  </si>
  <si>
    <t>大山５８２</t>
  </si>
  <si>
    <t>大山９５０</t>
  </si>
  <si>
    <t>福元１３９</t>
  </si>
  <si>
    <t>鹿銀２６３</t>
  </si>
  <si>
    <t>鹿銀５７６</t>
  </si>
  <si>
    <t>大山２３０</t>
  </si>
  <si>
    <t>農産物等</t>
  </si>
  <si>
    <t>貸 付 金</t>
  </si>
  <si>
    <t>建物・構築物</t>
  </si>
  <si>
    <t>農機具等</t>
  </si>
  <si>
    <t>土    地</t>
  </si>
  <si>
    <t>車両</t>
  </si>
  <si>
    <t>未 払 金</t>
  </si>
  <si>
    <t>預 り 金</t>
  </si>
  <si>
    <t>農林公庫</t>
  </si>
  <si>
    <t>フリーローン</t>
  </si>
  <si>
    <t>手形貸付</t>
  </si>
  <si>
    <t>保険担保分</t>
  </si>
  <si>
    <t>小規模共済</t>
  </si>
  <si>
    <t>近代化資金</t>
  </si>
  <si>
    <t>元入金</t>
  </si>
  <si>
    <t>販売金額</t>
  </si>
  <si>
    <t>相殺分売上</t>
  </si>
  <si>
    <t>雑 収 入</t>
  </si>
  <si>
    <t>種苗費</t>
  </si>
  <si>
    <t>素畜費</t>
  </si>
  <si>
    <t>肥料費</t>
  </si>
  <si>
    <t>飼料費</t>
  </si>
  <si>
    <t>農具費</t>
  </si>
  <si>
    <t>農薬衛生費</t>
  </si>
  <si>
    <t>諸材料費</t>
  </si>
  <si>
    <t>動力光熱費</t>
  </si>
  <si>
    <t>作業用衣料費</t>
  </si>
  <si>
    <t>水道代</t>
  </si>
  <si>
    <t>荷造運賃手数料</t>
  </si>
  <si>
    <t>雇人費</t>
  </si>
  <si>
    <t>地代・賃借料</t>
  </si>
  <si>
    <t>車両費</t>
  </si>
  <si>
    <t>雑    費</t>
  </si>
  <si>
    <t>自宅光熱料</t>
  </si>
  <si>
    <t>不明</t>
  </si>
  <si>
    <t>車輌関係費</t>
  </si>
  <si>
    <t>減価償却費</t>
  </si>
  <si>
    <t>資本金</t>
  </si>
  <si>
    <t>工具器具備品</t>
  </si>
  <si>
    <t>定期積金</t>
  </si>
  <si>
    <t>その他預金</t>
  </si>
  <si>
    <t>貯蓄共済融資</t>
  </si>
  <si>
    <t>売掛金</t>
  </si>
  <si>
    <t>農協普通預金</t>
  </si>
  <si>
    <t>定期預金</t>
  </si>
  <si>
    <t>証書借入金</t>
  </si>
  <si>
    <t>短期借入金</t>
  </si>
  <si>
    <t>このシートの</t>
  </si>
  <si>
    <t>Ｂ，Ｃ，Ｄ，Ｅ，Ｆ，Ｇ列に</t>
  </si>
  <si>
    <t>データを入力します。</t>
  </si>
  <si>
    <t>資産の部、負債の部のシートを</t>
  </si>
  <si>
    <t>利用してデータを整理したあと</t>
  </si>
  <si>
    <t>このシートに貼り付けても良いです。</t>
  </si>
  <si>
    <t>このシートのデータを印刷シートに引いているので</t>
  </si>
  <si>
    <t>このシートではデータの移動や削除はしないこと。</t>
  </si>
  <si>
    <t>移動、削除など行うと印刷シートンの式がおかしくなります。</t>
  </si>
  <si>
    <t>コクヨタックインデックス</t>
  </si>
  <si>
    <t>大</t>
  </si>
  <si>
    <t>一枚に９片</t>
  </si>
  <si>
    <t>４枚をＡ４用紙に貼り付けて印刷します。</t>
  </si>
  <si>
    <t>一枚に１２片</t>
  </si>
  <si>
    <t>中</t>
  </si>
  <si>
    <t>印刷範囲を指定しています。</t>
  </si>
  <si>
    <t>プリンタにより、調整が必要です。</t>
  </si>
  <si>
    <t>印刷シートの　セル　Ｏ１　の数字をうち変えることにより　</t>
  </si>
  <si>
    <t>中用</t>
  </si>
  <si>
    <t>大用</t>
  </si>
  <si>
    <t>事業所名</t>
  </si>
  <si>
    <t>ページが変わります。</t>
  </si>
  <si>
    <t>最初に罫線を引いたまま一枚印刷します</t>
  </si>
  <si>
    <t>それを台紙にして、位地合わせをします。</t>
  </si>
  <si>
    <t>罫線を消して、順次印刷します。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</si>
</sst>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0_);[Red]\(0\)"/>
    <numFmt numFmtId="179" formatCode="&quot;売&quot;&quot;上&quot;&quot;不&quot;&quot;一&quot;&quot;致&quot;;"/>
    <numFmt numFmtId="180" formatCode=";;"/>
    <numFmt numFmtId="181" formatCode="&quot;仕&quot;&quot;入&quot;&quot;不&quot;&quot;一&quot;&quot;致&quot;;"/>
    <numFmt numFmtId="182" formatCode="#,##0;\-#,##0;"/>
  </numFmts>
  <fonts count="7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@ＭＳ Ｐゴシック"/>
      <family val="3"/>
    </font>
    <font>
      <sz val="8"/>
      <name val="ＭＳ Ｐゴシック"/>
      <family val="3"/>
    </font>
    <font>
      <sz val="8"/>
      <name val="@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0" fillId="3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000;&#23822;&#27770;&#31639;v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出納簿"/>
      <sheetName val="参照"/>
      <sheetName val="決算"/>
      <sheetName val="粗利検討表"/>
      <sheetName val="説明書"/>
      <sheetName val="損益計算書"/>
      <sheetName val="貸借対照表"/>
      <sheetName val="売上仕入"/>
      <sheetName val="コード表"/>
      <sheetName val="印刷マクロ"/>
      <sheetName val="移動マクロ"/>
      <sheetName val="繰越マクロ"/>
      <sheetName val="その他マクロ"/>
      <sheetName val="転記マクロ"/>
      <sheetName val="出納簿マク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125" style="1" customWidth="1"/>
    <col min="2" max="7" width="10.625" style="2" customWidth="1"/>
    <col min="8" max="8" width="4.625" style="1" customWidth="1"/>
    <col min="9" max="10" width="8.125" style="1" hidden="1" customWidth="1"/>
    <col min="11" max="11" width="0" style="1" hidden="1" customWidth="1"/>
    <col min="12" max="12" width="4.375" style="1" customWidth="1"/>
    <col min="13" max="16384" width="9.00390625" style="1" customWidth="1"/>
  </cols>
  <sheetData>
    <row r="1" spans="1:8" ht="13.5">
      <c r="A1" s="1" t="s">
        <v>275</v>
      </c>
      <c r="H1" s="1" t="s">
        <v>276</v>
      </c>
    </row>
    <row r="2" spans="1:10" ht="13.5">
      <c r="A2" s="6">
        <v>1</v>
      </c>
      <c r="B2" t="s">
        <v>277</v>
      </c>
      <c r="C2" t="s">
        <v>0</v>
      </c>
      <c r="D2" t="s">
        <v>1</v>
      </c>
      <c r="E2" t="s">
        <v>3</v>
      </c>
      <c r="F2" t="s">
        <v>4</v>
      </c>
      <c r="G2" t="s">
        <v>23</v>
      </c>
      <c r="H2" s="15">
        <v>1</v>
      </c>
      <c r="I2" s="4" t="s">
        <v>180</v>
      </c>
      <c r="J2" s="4">
        <v>1</v>
      </c>
    </row>
    <row r="3" spans="1:13" ht="13.5">
      <c r="A3" s="6">
        <v>1</v>
      </c>
      <c r="B3" t="s">
        <v>24</v>
      </c>
      <c r="C3" t="s">
        <v>25</v>
      </c>
      <c r="D3" t="s">
        <v>7</v>
      </c>
      <c r="E3" t="s">
        <v>10</v>
      </c>
      <c r="F3" t="s">
        <v>12</v>
      </c>
      <c r="G3" t="s">
        <v>11</v>
      </c>
      <c r="H3" s="15">
        <v>1</v>
      </c>
      <c r="I3" s="4"/>
      <c r="J3" s="4">
        <v>1</v>
      </c>
      <c r="M3" s="1" t="s">
        <v>257</v>
      </c>
    </row>
    <row r="4" spans="1:13" ht="13.5">
      <c r="A4" s="6">
        <v>1</v>
      </c>
      <c r="B4"/>
      <c r="C4" t="s">
        <v>0</v>
      </c>
      <c r="D4" t="s">
        <v>1</v>
      </c>
      <c r="E4" t="s">
        <v>36</v>
      </c>
      <c r="F4" t="s">
        <v>23</v>
      </c>
      <c r="G4" t="s">
        <v>24</v>
      </c>
      <c r="H4" s="15">
        <v>1</v>
      </c>
      <c r="I4" s="4"/>
      <c r="J4" s="4">
        <v>1</v>
      </c>
      <c r="M4" s="1" t="s">
        <v>258</v>
      </c>
    </row>
    <row r="5" spans="1:13" ht="13.5">
      <c r="A5" s="6">
        <v>1</v>
      </c>
      <c r="B5" t="s">
        <v>25</v>
      </c>
      <c r="C5" t="s">
        <v>5</v>
      </c>
      <c r="D5" t="s">
        <v>6</v>
      </c>
      <c r="E5" t="s">
        <v>7</v>
      </c>
      <c r="F5" t="s">
        <v>10</v>
      </c>
      <c r="G5" t="s">
        <v>12</v>
      </c>
      <c r="H5" s="15">
        <v>1</v>
      </c>
      <c r="I5" s="4"/>
      <c r="J5" s="4">
        <v>1</v>
      </c>
      <c r="M5" s="1" t="s">
        <v>259</v>
      </c>
    </row>
    <row r="6" spans="1:10" ht="13.5">
      <c r="A6" s="6">
        <v>1</v>
      </c>
      <c r="B6" t="s">
        <v>277</v>
      </c>
      <c r="C6" t="s">
        <v>0</v>
      </c>
      <c r="D6" t="s">
        <v>41</v>
      </c>
      <c r="E6" t="s">
        <v>1</v>
      </c>
      <c r="F6" t="s">
        <v>42</v>
      </c>
      <c r="G6" t="s">
        <v>2</v>
      </c>
      <c r="H6" s="15">
        <v>1</v>
      </c>
      <c r="I6" s="4" t="s">
        <v>181</v>
      </c>
      <c r="J6" s="4">
        <v>1</v>
      </c>
    </row>
    <row r="7" spans="1:13" ht="13.5">
      <c r="A7" s="6">
        <v>1</v>
      </c>
      <c r="B7" t="s">
        <v>43</v>
      </c>
      <c r="C7" t="s">
        <v>44</v>
      </c>
      <c r="D7" t="s">
        <v>45</v>
      </c>
      <c r="E7" t="s">
        <v>3</v>
      </c>
      <c r="F7" t="s">
        <v>46</v>
      </c>
      <c r="G7" t="s">
        <v>4</v>
      </c>
      <c r="H7" s="15">
        <v>1</v>
      </c>
      <c r="I7" s="4"/>
      <c r="J7" s="4">
        <v>1</v>
      </c>
      <c r="M7" s="1" t="s">
        <v>260</v>
      </c>
    </row>
    <row r="8" spans="1:13" ht="13.5">
      <c r="A8" s="6">
        <v>1</v>
      </c>
      <c r="B8" t="s">
        <v>24</v>
      </c>
      <c r="C8" t="s">
        <v>5</v>
      </c>
      <c r="D8" t="s">
        <v>7</v>
      </c>
      <c r="E8"/>
      <c r="F8" t="s">
        <v>10</v>
      </c>
      <c r="G8" t="s">
        <v>11</v>
      </c>
      <c r="H8" s="15">
        <v>2</v>
      </c>
      <c r="J8" s="1">
        <v>2</v>
      </c>
      <c r="M8" s="1" t="s">
        <v>261</v>
      </c>
    </row>
    <row r="9" spans="1:13" ht="13.5">
      <c r="A9" s="6">
        <v>1</v>
      </c>
      <c r="B9" t="s">
        <v>277</v>
      </c>
      <c r="C9" t="s">
        <v>0</v>
      </c>
      <c r="D9" t="s">
        <v>1</v>
      </c>
      <c r="E9" t="s">
        <v>2</v>
      </c>
      <c r="F9" t="s">
        <v>45</v>
      </c>
      <c r="G9" t="s">
        <v>3</v>
      </c>
      <c r="H9" s="15">
        <v>2</v>
      </c>
      <c r="J9" s="1">
        <v>2</v>
      </c>
      <c r="M9" s="1" t="s">
        <v>262</v>
      </c>
    </row>
    <row r="10" spans="1:10" ht="13.5">
      <c r="A10" s="6">
        <v>2</v>
      </c>
      <c r="B10" t="s">
        <v>4</v>
      </c>
      <c r="C10" t="s">
        <v>59</v>
      </c>
      <c r="D10" t="s">
        <v>60</v>
      </c>
      <c r="E10" t="s">
        <v>24</v>
      </c>
      <c r="F10" t="s">
        <v>5</v>
      </c>
      <c r="G10" t="s">
        <v>7</v>
      </c>
      <c r="H10" s="15">
        <v>2</v>
      </c>
      <c r="J10" s="1">
        <v>2</v>
      </c>
    </row>
    <row r="11" spans="1:13" ht="13.5">
      <c r="A11" s="6">
        <v>2</v>
      </c>
      <c r="B11" t="s">
        <v>10</v>
      </c>
      <c r="C11" t="s">
        <v>11</v>
      </c>
      <c r="D11"/>
      <c r="E11"/>
      <c r="F11"/>
      <c r="G11"/>
      <c r="H11" s="15">
        <v>2</v>
      </c>
      <c r="J11" s="1">
        <v>2</v>
      </c>
      <c r="M11" s="1" t="s">
        <v>264</v>
      </c>
    </row>
    <row r="12" spans="1:13" ht="13.5">
      <c r="A12" s="6">
        <v>2</v>
      </c>
      <c r="B12" t="s">
        <v>277</v>
      </c>
      <c r="C12" t="s">
        <v>0</v>
      </c>
      <c r="D12" t="s">
        <v>1</v>
      </c>
      <c r="E12" t="s">
        <v>2</v>
      </c>
      <c r="F12" t="s">
        <v>2</v>
      </c>
      <c r="G12" t="s">
        <v>3</v>
      </c>
      <c r="H12" s="15">
        <v>2</v>
      </c>
      <c r="I12" s="1" t="s">
        <v>182</v>
      </c>
      <c r="J12" s="1">
        <v>2</v>
      </c>
      <c r="M12" s="1" t="s">
        <v>263</v>
      </c>
    </row>
    <row r="13" spans="1:13" ht="13.5">
      <c r="A13" s="6">
        <v>2</v>
      </c>
      <c r="B13" t="s">
        <v>4</v>
      </c>
      <c r="C13" t="s">
        <v>24</v>
      </c>
      <c r="D13" t="s">
        <v>5</v>
      </c>
      <c r="E13" t="s">
        <v>6</v>
      </c>
      <c r="F13" t="s">
        <v>7</v>
      </c>
      <c r="G13"/>
      <c r="H13" s="15">
        <v>2</v>
      </c>
      <c r="J13" s="1">
        <v>2</v>
      </c>
      <c r="M13" s="1" t="s">
        <v>265</v>
      </c>
    </row>
    <row r="14" spans="1:10" ht="13.5">
      <c r="A14" s="6">
        <v>2</v>
      </c>
      <c r="B14" t="s">
        <v>10</v>
      </c>
      <c r="C14" t="s">
        <v>11</v>
      </c>
      <c r="D14"/>
      <c r="E14"/>
      <c r="F14"/>
      <c r="G14"/>
      <c r="H14" s="15">
        <v>3</v>
      </c>
      <c r="I14" s="4"/>
      <c r="J14" s="4">
        <v>3</v>
      </c>
    </row>
    <row r="15" spans="1:13" ht="13.5">
      <c r="A15" s="6">
        <v>2</v>
      </c>
      <c r="B15" t="s">
        <v>277</v>
      </c>
      <c r="C15" t="s">
        <v>0</v>
      </c>
      <c r="D15" t="s">
        <v>1</v>
      </c>
      <c r="E15" t="s">
        <v>63</v>
      </c>
      <c r="F15" t="s">
        <v>3</v>
      </c>
      <c r="G15" t="s">
        <v>7</v>
      </c>
      <c r="H15" s="15">
        <v>3</v>
      </c>
      <c r="I15" s="4"/>
      <c r="J15" s="4">
        <v>3</v>
      </c>
      <c r="M15" s="1" t="s">
        <v>274</v>
      </c>
    </row>
    <row r="16" spans="1:13" ht="13.5">
      <c r="A16" s="6">
        <v>2</v>
      </c>
      <c r="B16" t="s">
        <v>10</v>
      </c>
      <c r="C16"/>
      <c r="D16"/>
      <c r="E16"/>
      <c r="F16"/>
      <c r="G16"/>
      <c r="H16" s="15">
        <v>3</v>
      </c>
      <c r="I16" s="4"/>
      <c r="J16" s="4">
        <v>3</v>
      </c>
      <c r="M16" s="1" t="s">
        <v>278</v>
      </c>
    </row>
    <row r="17" spans="1:10" ht="13.5">
      <c r="A17" s="6">
        <v>2</v>
      </c>
      <c r="B17"/>
      <c r="C17" t="s">
        <v>0</v>
      </c>
      <c r="D17" t="s">
        <v>1</v>
      </c>
      <c r="E17" t="s">
        <v>64</v>
      </c>
      <c r="F17" t="s">
        <v>65</v>
      </c>
      <c r="G17" t="s">
        <v>66</v>
      </c>
      <c r="H17" s="15">
        <v>3</v>
      </c>
      <c r="I17" s="4"/>
      <c r="J17" s="4">
        <v>3</v>
      </c>
    </row>
    <row r="18" spans="1:10" ht="13.5">
      <c r="A18" s="6">
        <v>3</v>
      </c>
      <c r="B18" t="s">
        <v>45</v>
      </c>
      <c r="C18" t="s">
        <v>67</v>
      </c>
      <c r="D18" t="s">
        <v>24</v>
      </c>
      <c r="E18" t="s">
        <v>5</v>
      </c>
      <c r="F18" t="s">
        <v>7</v>
      </c>
      <c r="G18" t="s">
        <v>10</v>
      </c>
      <c r="H18" s="15">
        <v>3</v>
      </c>
      <c r="I18" s="4" t="s">
        <v>183</v>
      </c>
      <c r="J18" s="4">
        <v>3</v>
      </c>
    </row>
    <row r="19" spans="1:10" ht="13.5">
      <c r="A19" s="6">
        <v>3</v>
      </c>
      <c r="B19" t="s">
        <v>277</v>
      </c>
      <c r="C19" t="s">
        <v>0</v>
      </c>
      <c r="D19" t="s">
        <v>73</v>
      </c>
      <c r="E19" t="s">
        <v>1</v>
      </c>
      <c r="F19" t="s">
        <v>2</v>
      </c>
      <c r="G19" t="s">
        <v>36</v>
      </c>
      <c r="H19" s="15">
        <v>3</v>
      </c>
      <c r="I19" s="4"/>
      <c r="J19" s="4">
        <v>3</v>
      </c>
    </row>
    <row r="20" spans="1:10" ht="13.5">
      <c r="A20" s="6">
        <v>3</v>
      </c>
      <c r="B20" t="s">
        <v>63</v>
      </c>
      <c r="C20" t="s">
        <v>74</v>
      </c>
      <c r="D20" t="s">
        <v>75</v>
      </c>
      <c r="E20" t="s">
        <v>76</v>
      </c>
      <c r="F20" t="s">
        <v>77</v>
      </c>
      <c r="G20" t="s">
        <v>64</v>
      </c>
      <c r="H20" s="15">
        <v>4</v>
      </c>
      <c r="J20" s="1">
        <v>4</v>
      </c>
    </row>
    <row r="21" spans="1:10" ht="13.5">
      <c r="A21" s="6">
        <v>3</v>
      </c>
      <c r="B21" t="s">
        <v>78</v>
      </c>
      <c r="C21" t="s">
        <v>45</v>
      </c>
      <c r="D21" t="s">
        <v>3</v>
      </c>
      <c r="E21" t="s">
        <v>46</v>
      </c>
      <c r="F21" t="s">
        <v>24</v>
      </c>
      <c r="G21" t="s">
        <v>79</v>
      </c>
      <c r="H21" s="15">
        <v>4</v>
      </c>
      <c r="J21" s="1">
        <v>4</v>
      </c>
    </row>
    <row r="22" spans="1:10" ht="13.5">
      <c r="A22" s="6">
        <v>3</v>
      </c>
      <c r="B22" t="s">
        <v>6</v>
      </c>
      <c r="C22" t="s">
        <v>7</v>
      </c>
      <c r="D22"/>
      <c r="E22"/>
      <c r="F22" t="s">
        <v>10</v>
      </c>
      <c r="G22" t="s">
        <v>11</v>
      </c>
      <c r="H22" s="15">
        <v>4</v>
      </c>
      <c r="J22" s="1">
        <v>4</v>
      </c>
    </row>
    <row r="23" spans="1:10" ht="13.5">
      <c r="A23" s="6">
        <v>3</v>
      </c>
      <c r="B23"/>
      <c r="C23"/>
      <c r="D23"/>
      <c r="E23"/>
      <c r="F23"/>
      <c r="G23"/>
      <c r="H23" s="15">
        <v>4</v>
      </c>
      <c r="J23" s="1">
        <v>4</v>
      </c>
    </row>
    <row r="24" spans="1:10" ht="13.5">
      <c r="A24" s="6">
        <v>3</v>
      </c>
      <c r="B24"/>
      <c r="C24"/>
      <c r="D24"/>
      <c r="E24"/>
      <c r="F24"/>
      <c r="G24"/>
      <c r="H24" s="15">
        <v>4</v>
      </c>
      <c r="J24" s="1">
        <v>4</v>
      </c>
    </row>
    <row r="25" spans="1:10" ht="13.5">
      <c r="A25" s="6">
        <v>3</v>
      </c>
      <c r="B25"/>
      <c r="C25"/>
      <c r="D25"/>
      <c r="E25"/>
      <c r="F25"/>
      <c r="G25"/>
      <c r="H25" s="15">
        <v>4</v>
      </c>
      <c r="J25" s="1">
        <v>4</v>
      </c>
    </row>
    <row r="26" spans="1:10" ht="13.5">
      <c r="A26" s="6">
        <v>4</v>
      </c>
      <c r="B26"/>
      <c r="C26"/>
      <c r="D26"/>
      <c r="E26"/>
      <c r="F26"/>
      <c r="G26"/>
      <c r="H26" s="15">
        <v>5</v>
      </c>
      <c r="I26" s="4" t="s">
        <v>184</v>
      </c>
      <c r="J26" s="4">
        <v>5</v>
      </c>
    </row>
    <row r="27" spans="1:10" ht="13.5">
      <c r="A27" s="6">
        <v>4</v>
      </c>
      <c r="B27"/>
      <c r="C27"/>
      <c r="D27"/>
      <c r="E27"/>
      <c r="F27"/>
      <c r="G27"/>
      <c r="H27" s="15">
        <v>5</v>
      </c>
      <c r="I27" s="4"/>
      <c r="J27" s="4">
        <v>5</v>
      </c>
    </row>
    <row r="28" spans="1:10" ht="13.5">
      <c r="A28" s="6">
        <v>4</v>
      </c>
      <c r="B28"/>
      <c r="C28"/>
      <c r="D28"/>
      <c r="E28"/>
      <c r="F28"/>
      <c r="G28"/>
      <c r="H28" s="15">
        <v>5</v>
      </c>
      <c r="I28" s="4"/>
      <c r="J28" s="4">
        <v>5</v>
      </c>
    </row>
    <row r="29" spans="1:10" ht="13.5">
      <c r="A29" s="6">
        <v>4</v>
      </c>
      <c r="B29"/>
      <c r="C29"/>
      <c r="D29"/>
      <c r="E29"/>
      <c r="F29"/>
      <c r="G29"/>
      <c r="H29" s="15">
        <v>5</v>
      </c>
      <c r="I29" s="4"/>
      <c r="J29" s="4">
        <v>5</v>
      </c>
    </row>
    <row r="30" spans="1:10" ht="13.5">
      <c r="A30" s="6">
        <v>4</v>
      </c>
      <c r="B30"/>
      <c r="C30"/>
      <c r="D30"/>
      <c r="E30"/>
      <c r="F30"/>
      <c r="G30"/>
      <c r="H30" s="15">
        <v>5</v>
      </c>
      <c r="I30" s="4"/>
      <c r="J30" s="4">
        <v>5</v>
      </c>
    </row>
    <row r="31" spans="1:10" ht="13.5">
      <c r="A31" s="6">
        <v>4</v>
      </c>
      <c r="B31"/>
      <c r="C31"/>
      <c r="D31"/>
      <c r="E31"/>
      <c r="F31"/>
      <c r="G31"/>
      <c r="H31" s="15">
        <v>5</v>
      </c>
      <c r="I31" s="4"/>
      <c r="J31" s="4">
        <v>5</v>
      </c>
    </row>
    <row r="32" spans="1:10" ht="13.5">
      <c r="A32" s="6">
        <v>4</v>
      </c>
      <c r="B32"/>
      <c r="C32"/>
      <c r="D32"/>
      <c r="E32"/>
      <c r="F32"/>
      <c r="G32"/>
      <c r="H32" s="15">
        <v>6</v>
      </c>
      <c r="J32" s="1">
        <v>6</v>
      </c>
    </row>
    <row r="33" spans="1:10" ht="13.5">
      <c r="A33" s="6">
        <v>4</v>
      </c>
      <c r="B33"/>
      <c r="C33"/>
      <c r="D33"/>
      <c r="E33"/>
      <c r="F33"/>
      <c r="G33"/>
      <c r="H33" s="15">
        <v>6</v>
      </c>
      <c r="I33" s="1" t="s">
        <v>201</v>
      </c>
      <c r="J33" s="1">
        <v>6</v>
      </c>
    </row>
    <row r="34" spans="1:10" ht="13.5">
      <c r="A34" s="6">
        <v>5</v>
      </c>
      <c r="B34"/>
      <c r="C34"/>
      <c r="D34"/>
      <c r="E34"/>
      <c r="F34"/>
      <c r="G34"/>
      <c r="H34" s="15">
        <v>6</v>
      </c>
      <c r="J34" s="1">
        <v>6</v>
      </c>
    </row>
    <row r="35" spans="1:10" ht="13.5">
      <c r="A35" s="6">
        <v>5</v>
      </c>
      <c r="B35"/>
      <c r="C35"/>
      <c r="D35"/>
      <c r="E35"/>
      <c r="F35"/>
      <c r="G35"/>
      <c r="H35" s="15">
        <v>6</v>
      </c>
      <c r="J35" s="1">
        <v>6</v>
      </c>
    </row>
    <row r="36" spans="1:10" ht="13.5">
      <c r="A36" s="6">
        <v>5</v>
      </c>
      <c r="B36"/>
      <c r="C36"/>
      <c r="D36"/>
      <c r="E36"/>
      <c r="F36"/>
      <c r="G36"/>
      <c r="H36" s="15">
        <v>6</v>
      </c>
      <c r="J36" s="1">
        <v>6</v>
      </c>
    </row>
    <row r="37" spans="1:10" ht="13.5">
      <c r="A37" s="6">
        <v>5</v>
      </c>
      <c r="B37"/>
      <c r="C37"/>
      <c r="D37"/>
      <c r="E37"/>
      <c r="F37"/>
      <c r="G37"/>
      <c r="H37" s="15">
        <v>6</v>
      </c>
      <c r="J37" s="1">
        <v>6</v>
      </c>
    </row>
    <row r="38" spans="1:10" ht="13.5">
      <c r="A38" s="6">
        <v>5</v>
      </c>
      <c r="B38"/>
      <c r="C38"/>
      <c r="D38"/>
      <c r="E38"/>
      <c r="F38"/>
      <c r="G38"/>
      <c r="H38" s="15">
        <v>7</v>
      </c>
      <c r="I38" s="4"/>
      <c r="J38" s="4">
        <v>7</v>
      </c>
    </row>
    <row r="39" spans="1:10" ht="13.5">
      <c r="A39" s="6">
        <v>5</v>
      </c>
      <c r="B39"/>
      <c r="C39"/>
      <c r="D39"/>
      <c r="E39"/>
      <c r="F39"/>
      <c r="G39"/>
      <c r="H39" s="15">
        <v>7</v>
      </c>
      <c r="I39" s="4"/>
      <c r="J39" s="4">
        <v>7</v>
      </c>
    </row>
    <row r="40" spans="1:10" ht="13.5">
      <c r="A40" s="6">
        <v>5</v>
      </c>
      <c r="B40"/>
      <c r="C40"/>
      <c r="D40"/>
      <c r="E40"/>
      <c r="F40"/>
      <c r="G40"/>
      <c r="H40" s="15">
        <v>7</v>
      </c>
      <c r="I40" s="4" t="s">
        <v>202</v>
      </c>
      <c r="J40" s="4">
        <v>7</v>
      </c>
    </row>
    <row r="41" spans="1:10" ht="13.5">
      <c r="A41" s="6">
        <v>5</v>
      </c>
      <c r="B41"/>
      <c r="C41"/>
      <c r="D41"/>
      <c r="E41"/>
      <c r="F41"/>
      <c r="G41"/>
      <c r="H41" s="15">
        <v>7</v>
      </c>
      <c r="I41" s="4"/>
      <c r="J41" s="4">
        <v>7</v>
      </c>
    </row>
    <row r="42" spans="1:10" ht="13.5">
      <c r="A42" s="6">
        <v>6</v>
      </c>
      <c r="B42"/>
      <c r="C42"/>
      <c r="D42"/>
      <c r="E42"/>
      <c r="F42"/>
      <c r="G42"/>
      <c r="H42" s="15">
        <v>7</v>
      </c>
      <c r="I42" s="4"/>
      <c r="J42" s="4">
        <v>7</v>
      </c>
    </row>
    <row r="43" spans="1:10" ht="13.5">
      <c r="A43" s="6">
        <v>6</v>
      </c>
      <c r="B43"/>
      <c r="C43"/>
      <c r="D43"/>
      <c r="E43"/>
      <c r="F43"/>
      <c r="G43"/>
      <c r="H43" s="15">
        <v>7</v>
      </c>
      <c r="I43" s="4"/>
      <c r="J43" s="4">
        <v>7</v>
      </c>
    </row>
    <row r="44" spans="1:10" ht="13.5">
      <c r="A44" s="6">
        <v>6</v>
      </c>
      <c r="B44"/>
      <c r="C44"/>
      <c r="D44"/>
      <c r="E44"/>
      <c r="F44"/>
      <c r="G44"/>
      <c r="H44" s="15">
        <v>8</v>
      </c>
      <c r="I44" s="1" t="s">
        <v>200</v>
      </c>
      <c r="J44" s="1">
        <v>8</v>
      </c>
    </row>
    <row r="45" spans="1:10" ht="13.5">
      <c r="A45" s="6">
        <v>6</v>
      </c>
      <c r="B45"/>
      <c r="C45"/>
      <c r="D45"/>
      <c r="E45"/>
      <c r="F45"/>
      <c r="G45"/>
      <c r="H45" s="15">
        <v>8</v>
      </c>
      <c r="J45" s="1">
        <v>8</v>
      </c>
    </row>
    <row r="46" spans="1:10" ht="13.5">
      <c r="A46" s="6">
        <v>6</v>
      </c>
      <c r="B46"/>
      <c r="C46"/>
      <c r="D46"/>
      <c r="E46"/>
      <c r="F46"/>
      <c r="G46"/>
      <c r="H46" s="15">
        <v>8</v>
      </c>
      <c r="J46" s="1">
        <v>8</v>
      </c>
    </row>
    <row r="47" spans="1:10" ht="13.5">
      <c r="A47" s="6">
        <v>6</v>
      </c>
      <c r="B47"/>
      <c r="C47"/>
      <c r="D47"/>
      <c r="E47"/>
      <c r="F47"/>
      <c r="G47"/>
      <c r="H47" s="15">
        <v>8</v>
      </c>
      <c r="J47" s="1">
        <v>8</v>
      </c>
    </row>
    <row r="48" spans="1:10" ht="13.5">
      <c r="A48" s="6">
        <v>6</v>
      </c>
      <c r="B48"/>
      <c r="C48"/>
      <c r="D48"/>
      <c r="E48"/>
      <c r="F48"/>
      <c r="G48"/>
      <c r="H48" s="15">
        <v>8</v>
      </c>
      <c r="J48" s="1">
        <v>8</v>
      </c>
    </row>
    <row r="49" spans="1:10" ht="13.5">
      <c r="A49" s="6">
        <v>6</v>
      </c>
      <c r="B49"/>
      <c r="C49"/>
      <c r="D49"/>
      <c r="E49"/>
      <c r="F49"/>
      <c r="G49"/>
      <c r="H49" s="15">
        <v>8</v>
      </c>
      <c r="J49" s="1">
        <v>8</v>
      </c>
    </row>
    <row r="50" spans="1:10" ht="13.5">
      <c r="A50" s="6">
        <v>7</v>
      </c>
      <c r="B50"/>
      <c r="C50"/>
      <c r="D50"/>
      <c r="E50"/>
      <c r="F50"/>
      <c r="G50"/>
      <c r="H50" s="15">
        <v>9</v>
      </c>
      <c r="I50" s="4"/>
      <c r="J50" s="4">
        <v>9</v>
      </c>
    </row>
    <row r="51" spans="1:10" ht="13.5">
      <c r="A51" s="6">
        <v>7</v>
      </c>
      <c r="B51"/>
      <c r="C51"/>
      <c r="D51"/>
      <c r="E51"/>
      <c r="F51"/>
      <c r="G51"/>
      <c r="H51" s="15">
        <v>9</v>
      </c>
      <c r="I51" s="4" t="s">
        <v>185</v>
      </c>
      <c r="J51" s="4">
        <v>9</v>
      </c>
    </row>
    <row r="52" spans="1:10" ht="13.5">
      <c r="A52" s="6">
        <v>7</v>
      </c>
      <c r="B52"/>
      <c r="C52"/>
      <c r="D52"/>
      <c r="E52"/>
      <c r="F52"/>
      <c r="G52"/>
      <c r="H52" s="15">
        <v>9</v>
      </c>
      <c r="I52" s="4"/>
      <c r="J52" s="4">
        <v>9</v>
      </c>
    </row>
    <row r="53" spans="1:10" ht="13.5">
      <c r="A53" s="6">
        <v>7</v>
      </c>
      <c r="B53"/>
      <c r="C53"/>
      <c r="D53"/>
      <c r="E53"/>
      <c r="F53"/>
      <c r="G53"/>
      <c r="H53" s="15">
        <v>9</v>
      </c>
      <c r="I53" s="4"/>
      <c r="J53" s="4">
        <v>9</v>
      </c>
    </row>
    <row r="54" spans="1:10" ht="13.5">
      <c r="A54" s="6">
        <v>7</v>
      </c>
      <c r="B54"/>
      <c r="C54"/>
      <c r="D54"/>
      <c r="E54"/>
      <c r="F54"/>
      <c r="G54"/>
      <c r="H54" s="15">
        <v>9</v>
      </c>
      <c r="I54" s="4"/>
      <c r="J54" s="4">
        <v>9</v>
      </c>
    </row>
    <row r="55" spans="1:10" ht="13.5">
      <c r="A55" s="6">
        <v>7</v>
      </c>
      <c r="B55"/>
      <c r="C55"/>
      <c r="D55"/>
      <c r="E55"/>
      <c r="F55"/>
      <c r="G55"/>
      <c r="H55" s="15">
        <v>9</v>
      </c>
      <c r="I55" s="4"/>
      <c r="J55" s="4">
        <v>9</v>
      </c>
    </row>
    <row r="56" spans="1:10" ht="13.5">
      <c r="A56" s="6">
        <v>7</v>
      </c>
      <c r="B56"/>
      <c r="C56"/>
      <c r="D56"/>
      <c r="E56"/>
      <c r="F56"/>
      <c r="G56"/>
      <c r="H56" s="15">
        <v>10</v>
      </c>
      <c r="J56" s="1">
        <v>10</v>
      </c>
    </row>
    <row r="57" spans="1:10" ht="13.5">
      <c r="A57" s="6">
        <v>7</v>
      </c>
      <c r="B57"/>
      <c r="C57"/>
      <c r="D57"/>
      <c r="E57"/>
      <c r="F57"/>
      <c r="G57"/>
      <c r="H57" s="15">
        <v>10</v>
      </c>
      <c r="J57" s="1">
        <v>10</v>
      </c>
    </row>
    <row r="58" spans="1:10" ht="13.5">
      <c r="A58" s="6">
        <v>8</v>
      </c>
      <c r="B58"/>
      <c r="C58"/>
      <c r="D58"/>
      <c r="E58"/>
      <c r="F58"/>
      <c r="G58"/>
      <c r="H58" s="15">
        <v>10</v>
      </c>
      <c r="J58" s="1">
        <v>10</v>
      </c>
    </row>
    <row r="59" spans="1:10" ht="13.5">
      <c r="A59" s="6">
        <v>8</v>
      </c>
      <c r="B59"/>
      <c r="C59"/>
      <c r="D59"/>
      <c r="E59"/>
      <c r="F59"/>
      <c r="G59"/>
      <c r="H59" s="15">
        <v>10</v>
      </c>
      <c r="J59" s="1">
        <v>10</v>
      </c>
    </row>
    <row r="60" spans="1:10" ht="13.5">
      <c r="A60" s="6">
        <v>8</v>
      </c>
      <c r="B60"/>
      <c r="C60"/>
      <c r="D60"/>
      <c r="E60"/>
      <c r="F60"/>
      <c r="G60"/>
      <c r="H60" s="15">
        <v>10</v>
      </c>
      <c r="J60" s="1">
        <v>10</v>
      </c>
    </row>
    <row r="61" spans="1:10" ht="13.5">
      <c r="A61" s="6">
        <v>8</v>
      </c>
      <c r="B61"/>
      <c r="C61"/>
      <c r="D61"/>
      <c r="E61"/>
      <c r="F61"/>
      <c r="G61"/>
      <c r="H61" s="15">
        <v>10</v>
      </c>
      <c r="I61" s="1" t="s">
        <v>186</v>
      </c>
      <c r="J61" s="1">
        <v>10</v>
      </c>
    </row>
    <row r="62" spans="1:10" ht="13.5">
      <c r="A62" s="6">
        <v>8</v>
      </c>
      <c r="B62"/>
      <c r="C62"/>
      <c r="D62"/>
      <c r="E62"/>
      <c r="F62"/>
      <c r="G62"/>
      <c r="H62" s="15">
        <v>11</v>
      </c>
      <c r="I62" s="4"/>
      <c r="J62" s="4">
        <v>11</v>
      </c>
    </row>
    <row r="63" spans="1:10" ht="13.5">
      <c r="A63" s="6">
        <v>8</v>
      </c>
      <c r="B63"/>
      <c r="C63"/>
      <c r="D63"/>
      <c r="E63"/>
      <c r="F63"/>
      <c r="G63"/>
      <c r="H63" s="15">
        <v>11</v>
      </c>
      <c r="I63" s="4"/>
      <c r="J63" s="4">
        <v>11</v>
      </c>
    </row>
    <row r="64" spans="1:10" ht="13.5">
      <c r="A64" s="6">
        <v>8</v>
      </c>
      <c r="B64"/>
      <c r="C64"/>
      <c r="D64"/>
      <c r="E64"/>
      <c r="F64"/>
      <c r="G64"/>
      <c r="H64" s="15">
        <v>11</v>
      </c>
      <c r="I64" s="4"/>
      <c r="J64" s="4">
        <v>11</v>
      </c>
    </row>
    <row r="65" spans="1:10" ht="13.5">
      <c r="A65" s="6">
        <v>8</v>
      </c>
      <c r="B65"/>
      <c r="C65"/>
      <c r="D65"/>
      <c r="E65"/>
      <c r="F65"/>
      <c r="G65"/>
      <c r="H65" s="15">
        <v>11</v>
      </c>
      <c r="I65" s="4"/>
      <c r="J65" s="4">
        <v>11</v>
      </c>
    </row>
    <row r="66" spans="1:10" ht="13.5">
      <c r="A66" s="6">
        <v>9</v>
      </c>
      <c r="B66"/>
      <c r="C66"/>
      <c r="D66"/>
      <c r="E66"/>
      <c r="F66"/>
      <c r="G66"/>
      <c r="H66" s="15">
        <v>11</v>
      </c>
      <c r="I66" s="4"/>
      <c r="J66" s="4">
        <v>11</v>
      </c>
    </row>
    <row r="67" spans="1:10" ht="13.5">
      <c r="A67" s="6">
        <v>9</v>
      </c>
      <c r="B67"/>
      <c r="C67"/>
      <c r="D67"/>
      <c r="E67"/>
      <c r="F67"/>
      <c r="G67"/>
      <c r="H67" s="15">
        <v>11</v>
      </c>
      <c r="I67" s="4"/>
      <c r="J67" s="4">
        <v>11</v>
      </c>
    </row>
    <row r="68" spans="1:10" ht="13.5">
      <c r="A68" s="6">
        <v>9</v>
      </c>
      <c r="B68"/>
      <c r="C68"/>
      <c r="D68"/>
      <c r="E68"/>
      <c r="F68"/>
      <c r="G68"/>
      <c r="H68" s="15">
        <v>12</v>
      </c>
      <c r="J68" s="1">
        <v>12</v>
      </c>
    </row>
    <row r="69" spans="1:10" ht="13.5">
      <c r="A69" s="6">
        <v>9</v>
      </c>
      <c r="B69"/>
      <c r="C69"/>
      <c r="D69"/>
      <c r="E69"/>
      <c r="F69"/>
      <c r="G69"/>
      <c r="H69" s="15">
        <v>12</v>
      </c>
      <c r="J69" s="1">
        <v>12</v>
      </c>
    </row>
    <row r="70" spans="1:10" ht="13.5">
      <c r="A70" s="6">
        <v>9</v>
      </c>
      <c r="B70"/>
      <c r="C70"/>
      <c r="D70"/>
      <c r="E70"/>
      <c r="F70"/>
      <c r="G70"/>
      <c r="H70" s="15">
        <v>12</v>
      </c>
      <c r="I70" s="1" t="s">
        <v>187</v>
      </c>
      <c r="J70" s="1">
        <v>12</v>
      </c>
    </row>
    <row r="71" spans="1:10" ht="13.5">
      <c r="A71" s="6">
        <v>9</v>
      </c>
      <c r="B71"/>
      <c r="C71"/>
      <c r="D71"/>
      <c r="E71"/>
      <c r="F71"/>
      <c r="G71"/>
      <c r="H71" s="15">
        <v>12</v>
      </c>
      <c r="J71" s="1">
        <v>12</v>
      </c>
    </row>
    <row r="72" spans="1:10" ht="13.5">
      <c r="A72" s="6">
        <v>9</v>
      </c>
      <c r="B72"/>
      <c r="C72"/>
      <c r="D72"/>
      <c r="E72"/>
      <c r="F72"/>
      <c r="G72"/>
      <c r="H72" s="15">
        <v>12</v>
      </c>
      <c r="J72" s="1">
        <v>12</v>
      </c>
    </row>
    <row r="73" spans="1:10" ht="13.5">
      <c r="A73" s="6">
        <v>9</v>
      </c>
      <c r="B73"/>
      <c r="C73"/>
      <c r="D73"/>
      <c r="E73"/>
      <c r="F73"/>
      <c r="G73"/>
      <c r="H73" s="15">
        <v>12</v>
      </c>
      <c r="J73" s="1">
        <v>12</v>
      </c>
    </row>
    <row r="74" spans="1:10" ht="13.5">
      <c r="A74" s="6">
        <v>10</v>
      </c>
      <c r="B74"/>
      <c r="C74"/>
      <c r="D74"/>
      <c r="E74"/>
      <c r="F74"/>
      <c r="G74"/>
      <c r="H74" s="15">
        <v>13</v>
      </c>
      <c r="I74" s="4"/>
      <c r="J74" s="4">
        <v>13</v>
      </c>
    </row>
    <row r="75" spans="1:10" ht="13.5">
      <c r="A75" s="6">
        <v>10</v>
      </c>
      <c r="B75"/>
      <c r="C75"/>
      <c r="D75"/>
      <c r="E75"/>
      <c r="F75"/>
      <c r="G75"/>
      <c r="H75" s="15">
        <v>13</v>
      </c>
      <c r="I75" s="4"/>
      <c r="J75" s="4">
        <v>13</v>
      </c>
    </row>
    <row r="76" spans="1:10" ht="13.5">
      <c r="A76" s="6">
        <v>10</v>
      </c>
      <c r="B76"/>
      <c r="C76"/>
      <c r="D76"/>
      <c r="E76"/>
      <c r="F76"/>
      <c r="G76"/>
      <c r="H76" s="15">
        <v>13</v>
      </c>
      <c r="I76" s="4"/>
      <c r="J76" s="4">
        <v>13</v>
      </c>
    </row>
    <row r="77" spans="1:10" ht="13.5">
      <c r="A77" s="6">
        <v>10</v>
      </c>
      <c r="B77"/>
      <c r="C77"/>
      <c r="D77"/>
      <c r="E77"/>
      <c r="F77"/>
      <c r="G77"/>
      <c r="H77" s="15">
        <v>13</v>
      </c>
      <c r="I77" s="4"/>
      <c r="J77" s="4">
        <v>13</v>
      </c>
    </row>
    <row r="78" spans="1:10" ht="13.5">
      <c r="A78" s="6">
        <v>10</v>
      </c>
      <c r="B78"/>
      <c r="C78"/>
      <c r="D78"/>
      <c r="E78"/>
      <c r="F78"/>
      <c r="G78"/>
      <c r="H78" s="15">
        <v>13</v>
      </c>
      <c r="I78" s="4" t="s">
        <v>188</v>
      </c>
      <c r="J78" s="4">
        <v>13</v>
      </c>
    </row>
    <row r="79" spans="1:10" ht="13.5">
      <c r="A79" s="6">
        <v>10</v>
      </c>
      <c r="B79"/>
      <c r="C79"/>
      <c r="D79"/>
      <c r="E79"/>
      <c r="F79"/>
      <c r="G79"/>
      <c r="H79" s="15">
        <v>13</v>
      </c>
      <c r="I79" s="4"/>
      <c r="J79" s="4">
        <v>13</v>
      </c>
    </row>
    <row r="80" spans="1:10" ht="13.5">
      <c r="A80" s="6">
        <v>10</v>
      </c>
      <c r="B80"/>
      <c r="C80"/>
      <c r="D80"/>
      <c r="E80"/>
      <c r="F80"/>
      <c r="G80"/>
      <c r="H80" s="15">
        <v>14</v>
      </c>
      <c r="J80" s="1">
        <v>14</v>
      </c>
    </row>
    <row r="81" spans="1:10" ht="13.5">
      <c r="A81" s="6">
        <v>10</v>
      </c>
      <c r="B81"/>
      <c r="C81"/>
      <c r="D81"/>
      <c r="E81"/>
      <c r="F81"/>
      <c r="G81"/>
      <c r="H81" s="15">
        <v>14</v>
      </c>
      <c r="J81" s="1">
        <v>14</v>
      </c>
    </row>
    <row r="82" spans="1:10" ht="13.5">
      <c r="A82" s="6">
        <v>11</v>
      </c>
      <c r="B82"/>
      <c r="C82"/>
      <c r="D82"/>
      <c r="E82"/>
      <c r="F82"/>
      <c r="G82"/>
      <c r="H82" s="15">
        <v>14</v>
      </c>
      <c r="J82" s="1">
        <v>14</v>
      </c>
    </row>
    <row r="83" spans="1:10" ht="13.5">
      <c r="A83" s="6">
        <v>11</v>
      </c>
      <c r="B83"/>
      <c r="C83"/>
      <c r="D83"/>
      <c r="E83"/>
      <c r="F83"/>
      <c r="G83"/>
      <c r="H83" s="15">
        <v>14</v>
      </c>
      <c r="I83" s="1" t="s">
        <v>189</v>
      </c>
      <c r="J83" s="1">
        <v>14</v>
      </c>
    </row>
    <row r="84" spans="1:10" ht="13.5">
      <c r="A84" s="6">
        <v>11</v>
      </c>
      <c r="B84"/>
      <c r="C84"/>
      <c r="D84"/>
      <c r="E84"/>
      <c r="F84"/>
      <c r="G84"/>
      <c r="H84" s="15">
        <v>14</v>
      </c>
      <c r="J84" s="1">
        <v>14</v>
      </c>
    </row>
    <row r="85" spans="1:10" ht="13.5">
      <c r="A85" s="6">
        <v>11</v>
      </c>
      <c r="B85"/>
      <c r="C85"/>
      <c r="D85"/>
      <c r="E85"/>
      <c r="F85"/>
      <c r="G85"/>
      <c r="H85" s="15">
        <v>14</v>
      </c>
      <c r="J85" s="1">
        <v>14</v>
      </c>
    </row>
    <row r="86" spans="1:10" ht="13.5">
      <c r="A86" s="6">
        <v>11</v>
      </c>
      <c r="B86"/>
      <c r="C86"/>
      <c r="D86"/>
      <c r="E86"/>
      <c r="F86"/>
      <c r="G86"/>
      <c r="H86" s="15">
        <v>15</v>
      </c>
      <c r="I86" s="4"/>
      <c r="J86" s="4">
        <v>15</v>
      </c>
    </row>
    <row r="87" spans="1:10" ht="13.5">
      <c r="A87" s="6">
        <v>11</v>
      </c>
      <c r="B87"/>
      <c r="C87"/>
      <c r="D87"/>
      <c r="E87"/>
      <c r="F87"/>
      <c r="G87"/>
      <c r="H87" s="15">
        <v>15</v>
      </c>
      <c r="I87" s="4"/>
      <c r="J87" s="4">
        <v>15</v>
      </c>
    </row>
    <row r="88" spans="1:10" ht="13.5">
      <c r="A88" s="6">
        <v>11</v>
      </c>
      <c r="B88"/>
      <c r="C88"/>
      <c r="D88"/>
      <c r="E88"/>
      <c r="F88"/>
      <c r="G88"/>
      <c r="H88" s="15">
        <v>15</v>
      </c>
      <c r="I88" s="4" t="s">
        <v>190</v>
      </c>
      <c r="J88" s="4">
        <v>15</v>
      </c>
    </row>
    <row r="89" spans="1:10" ht="13.5">
      <c r="A89" s="6">
        <v>11</v>
      </c>
      <c r="B89"/>
      <c r="C89"/>
      <c r="D89"/>
      <c r="E89"/>
      <c r="F89"/>
      <c r="G89"/>
      <c r="H89" s="15">
        <v>15</v>
      </c>
      <c r="I89" s="4"/>
      <c r="J89" s="4">
        <v>15</v>
      </c>
    </row>
    <row r="90" spans="1:10" ht="13.5">
      <c r="A90" s="6">
        <v>12</v>
      </c>
      <c r="B90"/>
      <c r="C90"/>
      <c r="D90"/>
      <c r="E90"/>
      <c r="F90"/>
      <c r="G90"/>
      <c r="H90" s="15">
        <v>15</v>
      </c>
      <c r="I90" s="4"/>
      <c r="J90" s="4">
        <v>15</v>
      </c>
    </row>
    <row r="91" spans="1:10" ht="13.5">
      <c r="A91" s="6">
        <v>12</v>
      </c>
      <c r="B91"/>
      <c r="C91"/>
      <c r="D91"/>
      <c r="E91"/>
      <c r="F91"/>
      <c r="G91"/>
      <c r="H91" s="15">
        <v>15</v>
      </c>
      <c r="I91" s="4"/>
      <c r="J91" s="4">
        <v>15</v>
      </c>
    </row>
    <row r="92" spans="1:10" ht="13.5">
      <c r="A92" s="6">
        <v>12</v>
      </c>
      <c r="B92"/>
      <c r="C92"/>
      <c r="D92"/>
      <c r="E92"/>
      <c r="F92"/>
      <c r="G92"/>
      <c r="H92" s="15">
        <v>16</v>
      </c>
      <c r="J92" s="1">
        <v>16</v>
      </c>
    </row>
    <row r="93" spans="1:10" ht="13.5">
      <c r="A93" s="6">
        <v>12</v>
      </c>
      <c r="B93"/>
      <c r="C93"/>
      <c r="D93"/>
      <c r="E93"/>
      <c r="F93"/>
      <c r="G93"/>
      <c r="H93" s="15">
        <v>16</v>
      </c>
      <c r="J93" s="1">
        <v>16</v>
      </c>
    </row>
    <row r="94" spans="1:10" ht="13.5">
      <c r="A94" s="6">
        <v>12</v>
      </c>
      <c r="B94"/>
      <c r="C94"/>
      <c r="D94"/>
      <c r="E94"/>
      <c r="F94"/>
      <c r="G94"/>
      <c r="H94" s="15">
        <v>16</v>
      </c>
      <c r="J94" s="1">
        <v>16</v>
      </c>
    </row>
    <row r="95" spans="1:10" ht="13.5">
      <c r="A95" s="6">
        <v>12</v>
      </c>
      <c r="B95"/>
      <c r="C95"/>
      <c r="D95"/>
      <c r="E95"/>
      <c r="F95"/>
      <c r="G95"/>
      <c r="H95" s="15">
        <v>16</v>
      </c>
      <c r="I95" s="1" t="s">
        <v>191</v>
      </c>
      <c r="J95" s="1">
        <v>16</v>
      </c>
    </row>
    <row r="96" spans="1:10" ht="13.5">
      <c r="A96" s="6">
        <v>12</v>
      </c>
      <c r="B96"/>
      <c r="C96"/>
      <c r="D96"/>
      <c r="E96"/>
      <c r="F96"/>
      <c r="G96"/>
      <c r="H96" s="15">
        <v>16</v>
      </c>
      <c r="J96" s="1">
        <v>16</v>
      </c>
    </row>
    <row r="97" spans="1:10" ht="13.5">
      <c r="A97" s="6">
        <v>12</v>
      </c>
      <c r="B97"/>
      <c r="C97"/>
      <c r="D97"/>
      <c r="E97"/>
      <c r="F97"/>
      <c r="G97"/>
      <c r="H97" s="15">
        <v>16</v>
      </c>
      <c r="J97" s="1">
        <v>16</v>
      </c>
    </row>
    <row r="98" spans="1:10" ht="13.5">
      <c r="A98" s="6">
        <v>13</v>
      </c>
      <c r="B98"/>
      <c r="C98"/>
      <c r="D98"/>
      <c r="E98"/>
      <c r="F98"/>
      <c r="G98"/>
      <c r="H98" s="15">
        <v>17</v>
      </c>
      <c r="I98" s="4"/>
      <c r="J98" s="4">
        <v>17</v>
      </c>
    </row>
    <row r="99" spans="1:10" ht="13.5">
      <c r="A99" s="6">
        <v>13</v>
      </c>
      <c r="B99"/>
      <c r="C99"/>
      <c r="D99"/>
      <c r="E99"/>
      <c r="F99"/>
      <c r="G99"/>
      <c r="H99" s="15">
        <v>17</v>
      </c>
      <c r="I99" s="4"/>
      <c r="J99" s="4">
        <v>17</v>
      </c>
    </row>
    <row r="100" spans="1:10" ht="13.5">
      <c r="A100" s="6">
        <v>13</v>
      </c>
      <c r="B100"/>
      <c r="C100"/>
      <c r="D100"/>
      <c r="E100"/>
      <c r="F100"/>
      <c r="G100"/>
      <c r="H100" s="15">
        <v>17</v>
      </c>
      <c r="I100" s="4"/>
      <c r="J100" s="4">
        <v>17</v>
      </c>
    </row>
    <row r="101" spans="1:10" ht="13.5">
      <c r="A101" s="6">
        <v>13</v>
      </c>
      <c r="B101"/>
      <c r="C101"/>
      <c r="D101"/>
      <c r="E101"/>
      <c r="F101"/>
      <c r="G101"/>
      <c r="H101" s="15">
        <v>17</v>
      </c>
      <c r="I101" s="4"/>
      <c r="J101" s="4">
        <v>17</v>
      </c>
    </row>
    <row r="102" spans="1:10" ht="13.5">
      <c r="A102" s="6">
        <v>13</v>
      </c>
      <c r="B102"/>
      <c r="C102"/>
      <c r="D102"/>
      <c r="E102"/>
      <c r="F102"/>
      <c r="G102"/>
      <c r="H102" s="15">
        <v>17</v>
      </c>
      <c r="I102" s="4" t="s">
        <v>192</v>
      </c>
      <c r="J102" s="4">
        <v>17</v>
      </c>
    </row>
    <row r="103" spans="1:10" ht="13.5">
      <c r="A103" s="6">
        <v>13</v>
      </c>
      <c r="B103"/>
      <c r="C103"/>
      <c r="D103"/>
      <c r="E103"/>
      <c r="F103"/>
      <c r="G103"/>
      <c r="H103" s="15">
        <v>17</v>
      </c>
      <c r="I103" s="4"/>
      <c r="J103" s="4">
        <v>17</v>
      </c>
    </row>
    <row r="104" spans="1:10" ht="13.5">
      <c r="A104" s="6">
        <v>13</v>
      </c>
      <c r="B104"/>
      <c r="C104"/>
      <c r="D104"/>
      <c r="E104"/>
      <c r="F104"/>
      <c r="G104"/>
      <c r="H104" s="15">
        <v>18</v>
      </c>
      <c r="J104" s="1">
        <v>18</v>
      </c>
    </row>
    <row r="105" spans="1:10" ht="13.5">
      <c r="A105" s="6">
        <v>13</v>
      </c>
      <c r="B105"/>
      <c r="C105"/>
      <c r="D105"/>
      <c r="E105"/>
      <c r="F105"/>
      <c r="G105"/>
      <c r="H105" s="15">
        <v>18</v>
      </c>
      <c r="J105" s="1">
        <v>18</v>
      </c>
    </row>
    <row r="106" spans="1:10" ht="13.5">
      <c r="A106" s="6">
        <v>14</v>
      </c>
      <c r="B106"/>
      <c r="C106"/>
      <c r="D106"/>
      <c r="E106"/>
      <c r="F106"/>
      <c r="G106"/>
      <c r="H106" s="15">
        <v>18</v>
      </c>
      <c r="J106" s="1">
        <v>18</v>
      </c>
    </row>
    <row r="107" spans="1:10" ht="13.5">
      <c r="A107" s="6">
        <v>14</v>
      </c>
      <c r="B107"/>
      <c r="C107"/>
      <c r="D107"/>
      <c r="E107"/>
      <c r="F107"/>
      <c r="G107"/>
      <c r="H107" s="15">
        <v>18</v>
      </c>
      <c r="J107" s="1">
        <v>18</v>
      </c>
    </row>
    <row r="108" spans="1:10" ht="13.5">
      <c r="A108" s="6">
        <v>14</v>
      </c>
      <c r="B108"/>
      <c r="C108"/>
      <c r="D108"/>
      <c r="E108"/>
      <c r="F108"/>
      <c r="G108"/>
      <c r="H108" s="15">
        <v>18</v>
      </c>
      <c r="J108" s="1">
        <v>18</v>
      </c>
    </row>
    <row r="109" spans="1:10" ht="13.5">
      <c r="A109" s="6">
        <v>14</v>
      </c>
      <c r="B109"/>
      <c r="C109"/>
      <c r="D109"/>
      <c r="E109"/>
      <c r="F109"/>
      <c r="G109"/>
      <c r="H109" s="15">
        <v>18</v>
      </c>
      <c r="J109" s="1">
        <v>18</v>
      </c>
    </row>
    <row r="110" spans="1:10" ht="13.5">
      <c r="A110" s="6">
        <v>14</v>
      </c>
      <c r="B110"/>
      <c r="C110"/>
      <c r="D110"/>
      <c r="E110"/>
      <c r="F110"/>
      <c r="G110"/>
      <c r="H110" s="15">
        <v>19</v>
      </c>
      <c r="I110" s="4"/>
      <c r="J110" s="4">
        <v>19</v>
      </c>
    </row>
    <row r="111" spans="1:10" ht="13.5">
      <c r="A111" s="6">
        <v>14</v>
      </c>
      <c r="B111"/>
      <c r="C111"/>
      <c r="D111"/>
      <c r="E111"/>
      <c r="F111"/>
      <c r="G111"/>
      <c r="H111" s="15">
        <v>19</v>
      </c>
      <c r="I111" s="4" t="s">
        <v>199</v>
      </c>
      <c r="J111" s="4">
        <v>19</v>
      </c>
    </row>
    <row r="112" spans="1:10" ht="13.5">
      <c r="A112" s="6">
        <v>14</v>
      </c>
      <c r="B112"/>
      <c r="C112"/>
      <c r="D112"/>
      <c r="E112"/>
      <c r="F112"/>
      <c r="G112"/>
      <c r="H112" s="15">
        <v>19</v>
      </c>
      <c r="I112" s="4"/>
      <c r="J112" s="4">
        <v>19</v>
      </c>
    </row>
    <row r="113" spans="1:10" ht="13.5">
      <c r="A113" s="6">
        <v>14</v>
      </c>
      <c r="B113"/>
      <c r="C113"/>
      <c r="D113"/>
      <c r="E113"/>
      <c r="F113"/>
      <c r="G113"/>
      <c r="H113" s="15">
        <v>19</v>
      </c>
      <c r="I113" s="4"/>
      <c r="J113" s="4">
        <v>19</v>
      </c>
    </row>
    <row r="114" spans="1:10" ht="13.5">
      <c r="A114" s="6">
        <v>15</v>
      </c>
      <c r="B114"/>
      <c r="C114"/>
      <c r="D114"/>
      <c r="E114"/>
      <c r="F114"/>
      <c r="G114"/>
      <c r="H114" s="15">
        <v>19</v>
      </c>
      <c r="I114" s="4"/>
      <c r="J114" s="4">
        <v>19</v>
      </c>
    </row>
    <row r="115" spans="1:10" ht="13.5">
      <c r="A115" s="6">
        <v>15</v>
      </c>
      <c r="B115"/>
      <c r="C115"/>
      <c r="D115"/>
      <c r="E115"/>
      <c r="F115"/>
      <c r="G115"/>
      <c r="H115" s="15">
        <v>19</v>
      </c>
      <c r="I115" s="4"/>
      <c r="J115" s="4">
        <v>19</v>
      </c>
    </row>
    <row r="116" spans="1:10" ht="13.5">
      <c r="A116" s="6">
        <v>15</v>
      </c>
      <c r="B116"/>
      <c r="C116"/>
      <c r="D116"/>
      <c r="E116"/>
      <c r="F116"/>
      <c r="G116"/>
      <c r="H116" s="15">
        <v>20</v>
      </c>
      <c r="J116" s="1">
        <v>20</v>
      </c>
    </row>
    <row r="117" spans="1:10" ht="13.5">
      <c r="A117" s="6">
        <v>15</v>
      </c>
      <c r="B117"/>
      <c r="C117"/>
      <c r="D117"/>
      <c r="E117"/>
      <c r="F117"/>
      <c r="G117"/>
      <c r="H117" s="15">
        <v>20</v>
      </c>
      <c r="J117" s="1">
        <v>20</v>
      </c>
    </row>
    <row r="118" spans="1:10" ht="13.5">
      <c r="A118" s="6">
        <v>15</v>
      </c>
      <c r="B118"/>
      <c r="C118"/>
      <c r="D118"/>
      <c r="E118"/>
      <c r="F118"/>
      <c r="G118"/>
      <c r="H118" s="15">
        <v>20</v>
      </c>
      <c r="I118" s="1" t="s">
        <v>198</v>
      </c>
      <c r="J118" s="1">
        <v>20</v>
      </c>
    </row>
    <row r="119" spans="1:10" ht="13.5">
      <c r="A119" s="6">
        <v>15</v>
      </c>
      <c r="B119"/>
      <c r="C119"/>
      <c r="D119"/>
      <c r="E119"/>
      <c r="F119"/>
      <c r="G119"/>
      <c r="H119" s="15">
        <v>20</v>
      </c>
      <c r="J119" s="1">
        <v>20</v>
      </c>
    </row>
    <row r="120" spans="1:10" ht="13.5">
      <c r="A120" s="6">
        <v>15</v>
      </c>
      <c r="B120"/>
      <c r="C120"/>
      <c r="D120"/>
      <c r="E120"/>
      <c r="F120"/>
      <c r="G120"/>
      <c r="H120" s="15">
        <v>20</v>
      </c>
      <c r="J120" s="1">
        <v>20</v>
      </c>
    </row>
    <row r="121" spans="1:10" ht="13.5">
      <c r="A121" s="6">
        <v>15</v>
      </c>
      <c r="B121"/>
      <c r="C121"/>
      <c r="D121"/>
      <c r="E121"/>
      <c r="F121"/>
      <c r="G121"/>
      <c r="H121" s="15">
        <v>20</v>
      </c>
      <c r="J121" s="1">
        <v>20</v>
      </c>
    </row>
    <row r="122" spans="1:10" ht="13.5">
      <c r="A122" s="6">
        <v>16</v>
      </c>
      <c r="B122"/>
      <c r="C122"/>
      <c r="D122"/>
      <c r="E122"/>
      <c r="F122"/>
      <c r="G122"/>
      <c r="H122" s="15">
        <v>21</v>
      </c>
      <c r="I122" s="4"/>
      <c r="J122" s="4">
        <v>21</v>
      </c>
    </row>
    <row r="123" spans="1:10" ht="13.5">
      <c r="A123" s="6">
        <v>16</v>
      </c>
      <c r="B123"/>
      <c r="C123"/>
      <c r="D123"/>
      <c r="E123"/>
      <c r="F123"/>
      <c r="G123"/>
      <c r="H123" s="15">
        <v>21</v>
      </c>
      <c r="I123" s="4"/>
      <c r="J123" s="4">
        <v>21</v>
      </c>
    </row>
    <row r="124" spans="1:10" ht="13.5">
      <c r="A124" s="6">
        <v>16</v>
      </c>
      <c r="B124"/>
      <c r="C124"/>
      <c r="D124"/>
      <c r="E124"/>
      <c r="F124"/>
      <c r="G124"/>
      <c r="H124" s="15">
        <v>21</v>
      </c>
      <c r="I124" s="4" t="s">
        <v>193</v>
      </c>
      <c r="J124" s="4">
        <v>21</v>
      </c>
    </row>
    <row r="125" spans="1:10" ht="13.5">
      <c r="A125" s="6">
        <v>16</v>
      </c>
      <c r="B125"/>
      <c r="C125"/>
      <c r="D125"/>
      <c r="E125"/>
      <c r="F125"/>
      <c r="G125"/>
      <c r="H125" s="15">
        <v>21</v>
      </c>
      <c r="I125" s="4"/>
      <c r="J125" s="4">
        <v>21</v>
      </c>
    </row>
    <row r="126" spans="1:10" ht="13.5">
      <c r="A126" s="6">
        <v>16</v>
      </c>
      <c r="B126"/>
      <c r="C126"/>
      <c r="D126"/>
      <c r="E126"/>
      <c r="F126"/>
      <c r="G126"/>
      <c r="H126" s="15">
        <v>21</v>
      </c>
      <c r="I126" s="4"/>
      <c r="J126" s="4">
        <v>21</v>
      </c>
    </row>
    <row r="127" spans="1:10" ht="13.5">
      <c r="A127" s="6">
        <v>16</v>
      </c>
      <c r="B127"/>
      <c r="C127"/>
      <c r="D127"/>
      <c r="E127"/>
      <c r="F127"/>
      <c r="G127"/>
      <c r="H127" s="15">
        <v>21</v>
      </c>
      <c r="I127" s="4"/>
      <c r="J127" s="4">
        <v>21</v>
      </c>
    </row>
    <row r="128" spans="1:10" ht="13.5">
      <c r="A128" s="6">
        <v>16</v>
      </c>
      <c r="B128"/>
      <c r="C128"/>
      <c r="D128"/>
      <c r="E128"/>
      <c r="F128"/>
      <c r="G128"/>
      <c r="H128" s="15">
        <v>22</v>
      </c>
      <c r="J128" s="1">
        <v>22</v>
      </c>
    </row>
    <row r="129" spans="1:10" ht="13.5">
      <c r="A129" s="6">
        <v>16</v>
      </c>
      <c r="B129"/>
      <c r="C129"/>
      <c r="D129"/>
      <c r="E129"/>
      <c r="F129"/>
      <c r="G129"/>
      <c r="H129" s="15">
        <v>22</v>
      </c>
      <c r="J129" s="1">
        <v>22</v>
      </c>
    </row>
    <row r="130" spans="1:10" ht="13.5">
      <c r="A130" s="6">
        <v>17</v>
      </c>
      <c r="B130"/>
      <c r="C130"/>
      <c r="D130"/>
      <c r="E130"/>
      <c r="F130"/>
      <c r="G130"/>
      <c r="H130" s="15">
        <v>22</v>
      </c>
      <c r="J130" s="1">
        <v>22</v>
      </c>
    </row>
    <row r="131" spans="1:10" ht="13.5">
      <c r="A131" s="6">
        <v>17</v>
      </c>
      <c r="B131"/>
      <c r="C131"/>
      <c r="D131"/>
      <c r="E131"/>
      <c r="F131"/>
      <c r="G131"/>
      <c r="H131" s="15">
        <v>22</v>
      </c>
      <c r="I131" s="1" t="s">
        <v>194</v>
      </c>
      <c r="J131" s="1">
        <v>22</v>
      </c>
    </row>
    <row r="132" spans="1:10" ht="13.5">
      <c r="A132" s="6">
        <v>17</v>
      </c>
      <c r="B132"/>
      <c r="C132"/>
      <c r="D132"/>
      <c r="E132"/>
      <c r="F132"/>
      <c r="G132"/>
      <c r="H132" s="15">
        <v>22</v>
      </c>
      <c r="J132" s="1">
        <v>22</v>
      </c>
    </row>
    <row r="133" spans="1:10" ht="13.5">
      <c r="A133" s="6">
        <v>17</v>
      </c>
      <c r="B133"/>
      <c r="C133"/>
      <c r="D133"/>
      <c r="E133"/>
      <c r="F133"/>
      <c r="G133"/>
      <c r="H133" s="15">
        <v>22</v>
      </c>
      <c r="J133" s="1">
        <v>22</v>
      </c>
    </row>
    <row r="134" spans="1:10" ht="13.5">
      <c r="A134" s="6">
        <v>17</v>
      </c>
      <c r="B134"/>
      <c r="C134"/>
      <c r="D134"/>
      <c r="E134"/>
      <c r="F134"/>
      <c r="G134"/>
      <c r="H134" s="15">
        <v>23</v>
      </c>
      <c r="I134" s="4"/>
      <c r="J134" s="4">
        <v>23</v>
      </c>
    </row>
    <row r="135" spans="1:10" ht="13.5">
      <c r="A135" s="6">
        <v>17</v>
      </c>
      <c r="B135"/>
      <c r="C135"/>
      <c r="D135"/>
      <c r="E135"/>
      <c r="F135"/>
      <c r="G135"/>
      <c r="H135" s="15">
        <v>23</v>
      </c>
      <c r="I135" s="4"/>
      <c r="J135" s="4">
        <v>23</v>
      </c>
    </row>
    <row r="136" spans="1:10" ht="13.5">
      <c r="A136" s="6">
        <v>17</v>
      </c>
      <c r="B136"/>
      <c r="C136"/>
      <c r="D136"/>
      <c r="E136"/>
      <c r="F136"/>
      <c r="G136"/>
      <c r="H136" s="15">
        <v>23</v>
      </c>
      <c r="I136" s="4"/>
      <c r="J136" s="4">
        <v>23</v>
      </c>
    </row>
    <row r="137" spans="1:10" ht="13.5">
      <c r="A137" s="6">
        <v>17</v>
      </c>
      <c r="B137"/>
      <c r="C137" s="11"/>
      <c r="D137"/>
      <c r="E137"/>
      <c r="F137"/>
      <c r="G137"/>
      <c r="H137" s="15">
        <v>23</v>
      </c>
      <c r="I137" s="4"/>
      <c r="J137" s="4">
        <v>23</v>
      </c>
    </row>
    <row r="138" spans="1:10" ht="13.5">
      <c r="A138" s="6">
        <v>18</v>
      </c>
      <c r="B138"/>
      <c r="C138"/>
      <c r="D138"/>
      <c r="E138"/>
      <c r="F138"/>
      <c r="G138"/>
      <c r="H138" s="15">
        <v>23</v>
      </c>
      <c r="I138" s="4" t="s">
        <v>195</v>
      </c>
      <c r="J138" s="4">
        <v>23</v>
      </c>
    </row>
    <row r="139" spans="1:10" ht="13.5">
      <c r="A139" s="6">
        <v>18</v>
      </c>
      <c r="B139"/>
      <c r="C139"/>
      <c r="D139"/>
      <c r="E139"/>
      <c r="F139"/>
      <c r="G139"/>
      <c r="H139" s="15">
        <v>23</v>
      </c>
      <c r="I139" s="4"/>
      <c r="J139" s="4">
        <v>23</v>
      </c>
    </row>
    <row r="140" spans="1:10" ht="13.5">
      <c r="A140" s="6">
        <v>18</v>
      </c>
      <c r="B140"/>
      <c r="C140"/>
      <c r="D140"/>
      <c r="E140"/>
      <c r="F140"/>
      <c r="G140"/>
      <c r="H140" s="15">
        <v>24</v>
      </c>
      <c r="J140" s="1">
        <v>24</v>
      </c>
    </row>
    <row r="141" spans="1:10" ht="13.5">
      <c r="A141" s="6">
        <v>18</v>
      </c>
      <c r="B141"/>
      <c r="C141"/>
      <c r="D141"/>
      <c r="E141"/>
      <c r="F141"/>
      <c r="G141"/>
      <c r="H141" s="15">
        <v>24</v>
      </c>
      <c r="J141" s="1">
        <v>24</v>
      </c>
    </row>
    <row r="142" spans="1:10" ht="13.5">
      <c r="A142" s="6">
        <v>18</v>
      </c>
      <c r="B142"/>
      <c r="C142"/>
      <c r="D142"/>
      <c r="E142"/>
      <c r="F142"/>
      <c r="G142"/>
      <c r="H142" s="15">
        <v>24</v>
      </c>
      <c r="J142" s="1">
        <v>24</v>
      </c>
    </row>
    <row r="143" spans="1:10" ht="13.5">
      <c r="A143" s="6">
        <v>18</v>
      </c>
      <c r="B143"/>
      <c r="C143"/>
      <c r="D143"/>
      <c r="E143"/>
      <c r="F143"/>
      <c r="G143"/>
      <c r="H143" s="15">
        <v>24</v>
      </c>
      <c r="J143" s="1">
        <v>24</v>
      </c>
    </row>
    <row r="144" spans="1:10" ht="13.5">
      <c r="A144" s="6">
        <v>18</v>
      </c>
      <c r="B144"/>
      <c r="C144"/>
      <c r="D144"/>
      <c r="E144"/>
      <c r="F144"/>
      <c r="G144"/>
      <c r="H144" s="15">
        <v>24</v>
      </c>
      <c r="J144" s="1">
        <v>24</v>
      </c>
    </row>
    <row r="145" spans="1:10" ht="13.5">
      <c r="A145" s="6">
        <v>18</v>
      </c>
      <c r="B145" s="10"/>
      <c r="D145" s="11"/>
      <c r="E145" s="11"/>
      <c r="F145" s="11"/>
      <c r="G145" s="11"/>
      <c r="H145" s="15">
        <v>24</v>
      </c>
      <c r="I145" s="1" t="s">
        <v>196</v>
      </c>
      <c r="J145" s="1">
        <v>24</v>
      </c>
    </row>
    <row r="146" spans="1:10" ht="13.5">
      <c r="A146" s="6">
        <v>19</v>
      </c>
      <c r="B146" s="10"/>
      <c r="C146" s="11"/>
      <c r="D146" s="11"/>
      <c r="E146" s="11"/>
      <c r="F146" s="11"/>
      <c r="G146" s="11"/>
      <c r="I146" s="4"/>
      <c r="J146" s="4">
        <v>25</v>
      </c>
    </row>
    <row r="147" spans="1:10" ht="13.5">
      <c r="A147" s="6">
        <v>19</v>
      </c>
      <c r="B147" s="10"/>
      <c r="C147" s="11"/>
      <c r="D147" s="11"/>
      <c r="E147" s="11"/>
      <c r="F147" s="11"/>
      <c r="G147" s="11"/>
      <c r="I147" s="4"/>
      <c r="J147" s="4">
        <v>25</v>
      </c>
    </row>
    <row r="148" spans="1:10" ht="13.5">
      <c r="A148" s="6">
        <v>19</v>
      </c>
      <c r="B148" s="10"/>
      <c r="C148" s="11"/>
      <c r="D148" s="11"/>
      <c r="E148" s="11"/>
      <c r="F148" s="11"/>
      <c r="G148" s="11"/>
      <c r="I148" s="4"/>
      <c r="J148" s="4">
        <v>25</v>
      </c>
    </row>
    <row r="149" spans="1:10" ht="13.5">
      <c r="A149" s="6">
        <v>19</v>
      </c>
      <c r="B149" s="10"/>
      <c r="C149" s="11"/>
      <c r="D149" s="11"/>
      <c r="E149" s="11"/>
      <c r="F149" s="11"/>
      <c r="G149" s="11"/>
      <c r="I149" s="4"/>
      <c r="J149" s="4">
        <v>25</v>
      </c>
    </row>
    <row r="150" spans="1:10" ht="13.5">
      <c r="A150" s="6">
        <v>19</v>
      </c>
      <c r="B150" s="10"/>
      <c r="C150" s="11"/>
      <c r="D150" s="11"/>
      <c r="E150" s="11"/>
      <c r="F150" s="11"/>
      <c r="G150" s="11"/>
      <c r="I150" s="4"/>
      <c r="J150" s="4">
        <v>25</v>
      </c>
    </row>
    <row r="151" spans="1:10" ht="13.5">
      <c r="A151" s="6">
        <v>19</v>
      </c>
      <c r="B151" s="10"/>
      <c r="C151" s="11"/>
      <c r="D151" s="11"/>
      <c r="E151" s="11"/>
      <c r="F151" s="11"/>
      <c r="G151" s="11"/>
      <c r="I151" s="4"/>
      <c r="J151" s="4">
        <v>25</v>
      </c>
    </row>
    <row r="152" spans="1:10" ht="13.5">
      <c r="A152" s="6">
        <v>19</v>
      </c>
      <c r="B152" s="10"/>
      <c r="C152" s="11"/>
      <c r="D152" s="11"/>
      <c r="E152" s="11"/>
      <c r="F152" s="11"/>
      <c r="G152" s="11"/>
      <c r="J152" s="1">
        <v>26</v>
      </c>
    </row>
    <row r="153" spans="1:10" ht="13.5">
      <c r="A153" s="6">
        <v>19</v>
      </c>
      <c r="B153" s="10"/>
      <c r="C153" s="11"/>
      <c r="D153" s="11"/>
      <c r="E153" s="11"/>
      <c r="F153" s="11"/>
      <c r="G153" s="11"/>
      <c r="I153" s="1" t="s">
        <v>197</v>
      </c>
      <c r="J153" s="1">
        <v>26</v>
      </c>
    </row>
    <row r="154" spans="1:10" ht="13.5">
      <c r="A154" s="6">
        <v>19</v>
      </c>
      <c r="B154" s="10"/>
      <c r="C154" s="11"/>
      <c r="D154" s="11"/>
      <c r="E154" s="11"/>
      <c r="F154" s="11"/>
      <c r="G154" s="11"/>
      <c r="J154" s="1">
        <v>26</v>
      </c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spans="3:7" ht="13.5">
      <c r="C277" s="3"/>
      <c r="D277" s="3"/>
      <c r="E277" s="3"/>
      <c r="F277" s="3"/>
      <c r="G277" s="3"/>
    </row>
    <row r="278" spans="3:7" ht="13.5">
      <c r="C278" s="3"/>
      <c r="D278" s="3"/>
      <c r="E278" s="3"/>
      <c r="F278" s="3"/>
      <c r="G278" s="3"/>
    </row>
    <row r="279" spans="3:7" ht="13.5">
      <c r="C279" s="3"/>
      <c r="D279" s="3"/>
      <c r="E279" s="3"/>
      <c r="F279" s="3"/>
      <c r="G279" s="3"/>
    </row>
    <row r="280" spans="3:7" ht="13.5">
      <c r="C280" s="3"/>
      <c r="D280" s="3"/>
      <c r="E280" s="3"/>
      <c r="F280" s="3"/>
      <c r="G280" s="3"/>
    </row>
    <row r="281" spans="3:7" ht="13.5">
      <c r="C281" s="3"/>
      <c r="D281" s="3"/>
      <c r="E281" s="3"/>
      <c r="F281" s="3"/>
      <c r="G281" s="3"/>
    </row>
    <row r="282" spans="3:7" ht="13.5">
      <c r="C282" s="3"/>
      <c r="D282" s="3"/>
      <c r="E282" s="3"/>
      <c r="F282" s="3"/>
      <c r="G282" s="3"/>
    </row>
    <row r="283" spans="3:7" ht="13.5">
      <c r="C283" s="3"/>
      <c r="D283" s="3"/>
      <c r="E283" s="3"/>
      <c r="F283" s="3"/>
      <c r="G283" s="3"/>
    </row>
    <row r="284" spans="3:7" ht="13.5">
      <c r="C284" s="3"/>
      <c r="D284" s="3"/>
      <c r="E284" s="3"/>
      <c r="F284" s="3"/>
      <c r="G284" s="3"/>
    </row>
    <row r="285" spans="3:7" ht="13.5">
      <c r="C285" s="3"/>
      <c r="D285" s="3"/>
      <c r="E285" s="3"/>
      <c r="F285" s="3"/>
      <c r="G285" s="3"/>
    </row>
    <row r="286" spans="3:7" ht="13.5">
      <c r="C286" s="3"/>
      <c r="D286" s="3"/>
      <c r="E286" s="3"/>
      <c r="F286" s="3"/>
      <c r="G286" s="3"/>
    </row>
    <row r="287" spans="3:7" ht="13.5">
      <c r="C287" s="3"/>
      <c r="D287" s="3"/>
      <c r="E287" s="3"/>
      <c r="F287" s="3"/>
      <c r="G287" s="3"/>
    </row>
    <row r="288" spans="3:7" ht="13.5">
      <c r="C288" s="3"/>
      <c r="D288" s="3"/>
      <c r="E288" s="3"/>
      <c r="F288" s="3"/>
      <c r="G288" s="3"/>
    </row>
    <row r="289" spans="3:7" ht="13.5">
      <c r="C289" s="3"/>
      <c r="D289" s="3"/>
      <c r="E289" s="3"/>
      <c r="F289" s="3"/>
      <c r="G289" s="3"/>
    </row>
    <row r="290" spans="3:7" ht="13.5">
      <c r="C290" s="3"/>
      <c r="D290" s="3"/>
      <c r="E290" s="3"/>
      <c r="F290" s="3"/>
      <c r="G290" s="3"/>
    </row>
    <row r="291" spans="3:7" ht="13.5">
      <c r="C291" s="3"/>
      <c r="D291" s="3"/>
      <c r="E291" s="3"/>
      <c r="F291" s="3"/>
      <c r="G291" s="3"/>
    </row>
    <row r="292" spans="3:7" ht="13.5">
      <c r="C292" s="3"/>
      <c r="D292" s="3"/>
      <c r="E292" s="3"/>
      <c r="F292" s="3"/>
      <c r="G292" s="3"/>
    </row>
    <row r="293" spans="3:7" ht="13.5">
      <c r="C293" s="3"/>
      <c r="D293" s="3"/>
      <c r="E293" s="3"/>
      <c r="F293" s="3"/>
      <c r="G293" s="3"/>
    </row>
    <row r="294" spans="3:7" ht="13.5">
      <c r="C294" s="3"/>
      <c r="D294" s="3"/>
      <c r="E294" s="3"/>
      <c r="F294" s="3"/>
      <c r="G294" s="3"/>
    </row>
    <row r="295" spans="3:7" ht="13.5">
      <c r="C295" s="3"/>
      <c r="D295" s="3"/>
      <c r="E295" s="3"/>
      <c r="F295" s="3"/>
      <c r="G295" s="3"/>
    </row>
    <row r="296" spans="3:7" ht="13.5">
      <c r="C296" s="3"/>
      <c r="D296" s="3"/>
      <c r="E296" s="3"/>
      <c r="F296" s="3"/>
      <c r="G296" s="3"/>
    </row>
    <row r="297" spans="3:7" ht="13.5">
      <c r="C297" s="3"/>
      <c r="D297" s="3"/>
      <c r="E297" s="3"/>
      <c r="F297" s="3"/>
      <c r="G297" s="3"/>
    </row>
    <row r="298" spans="3:7" ht="13.5">
      <c r="C298" s="3"/>
      <c r="D298" s="3"/>
      <c r="E298" s="3"/>
      <c r="F298" s="3"/>
      <c r="G298" s="3"/>
    </row>
    <row r="299" spans="3:7" ht="13.5">
      <c r="C299" s="3"/>
      <c r="D299" s="3"/>
      <c r="E299" s="3"/>
      <c r="F299" s="3"/>
      <c r="G299" s="3"/>
    </row>
    <row r="300" spans="3:7" ht="13.5">
      <c r="C300" s="3"/>
      <c r="D300" s="3"/>
      <c r="E300" s="3"/>
      <c r="F300" s="3"/>
      <c r="G300" s="3"/>
    </row>
    <row r="301" spans="3:7" ht="13.5">
      <c r="C301" s="3"/>
      <c r="D301" s="3"/>
      <c r="E301" s="3"/>
      <c r="F301" s="3"/>
      <c r="G301" s="3"/>
    </row>
    <row r="302" spans="3:7" ht="13.5">
      <c r="C302" s="3"/>
      <c r="D302" s="3"/>
      <c r="E302" s="3"/>
      <c r="F302" s="3"/>
      <c r="G302" s="3"/>
    </row>
    <row r="303" spans="3:7" ht="13.5">
      <c r="C303" s="3"/>
      <c r="D303" s="3"/>
      <c r="E303" s="3"/>
      <c r="F303" s="3"/>
      <c r="G303" s="3"/>
    </row>
    <row r="304" spans="3:7" ht="13.5">
      <c r="C304" s="3"/>
      <c r="D304" s="3"/>
      <c r="E304" s="3"/>
      <c r="F304" s="3"/>
      <c r="G304" s="3"/>
    </row>
    <row r="305" spans="3:7" ht="13.5">
      <c r="C305" s="3"/>
      <c r="D305" s="3"/>
      <c r="E305" s="3"/>
      <c r="F305" s="3"/>
      <c r="G305" s="3"/>
    </row>
    <row r="306" spans="3:7" ht="13.5">
      <c r="C306" s="3"/>
      <c r="D306" s="3"/>
      <c r="E306" s="3"/>
      <c r="F306" s="3"/>
      <c r="G306" s="3"/>
    </row>
    <row r="307" spans="3:7" ht="13.5">
      <c r="C307" s="3"/>
      <c r="D307" s="3"/>
      <c r="E307" s="3"/>
      <c r="F307" s="3"/>
      <c r="G307" s="3"/>
    </row>
    <row r="308" spans="3:7" ht="13.5">
      <c r="C308" s="3"/>
      <c r="D308" s="3"/>
      <c r="E308" s="3"/>
      <c r="F308" s="3"/>
      <c r="G308" s="3"/>
    </row>
    <row r="309" spans="3:7" ht="13.5">
      <c r="C309" s="3"/>
      <c r="D309" s="3"/>
      <c r="E309" s="3"/>
      <c r="F309" s="3"/>
      <c r="G309" s="3"/>
    </row>
    <row r="310" spans="3:7" ht="13.5">
      <c r="C310" s="3"/>
      <c r="D310" s="3"/>
      <c r="E310" s="3"/>
      <c r="F310" s="3"/>
      <c r="G310" s="3"/>
    </row>
    <row r="311" spans="3:7" ht="13.5">
      <c r="C311" s="3"/>
      <c r="D311" s="3"/>
      <c r="E311" s="3"/>
      <c r="F311" s="3"/>
      <c r="G311" s="3"/>
    </row>
    <row r="312" spans="3:7" ht="13.5">
      <c r="C312" s="3"/>
      <c r="D312" s="3"/>
      <c r="E312" s="3"/>
      <c r="F312" s="3"/>
      <c r="G312" s="3"/>
    </row>
    <row r="313" spans="3:7" ht="13.5">
      <c r="C313" s="3"/>
      <c r="D313" s="3"/>
      <c r="E313" s="3"/>
      <c r="F313" s="3"/>
      <c r="G313" s="3"/>
    </row>
    <row r="314" spans="3:7" ht="13.5">
      <c r="C314" s="3"/>
      <c r="D314" s="3"/>
      <c r="E314" s="3"/>
      <c r="F314" s="3"/>
      <c r="G314" s="3"/>
    </row>
    <row r="315" spans="3:7" ht="13.5">
      <c r="C315" s="3"/>
      <c r="D315" s="3"/>
      <c r="E315" s="3"/>
      <c r="F315" s="3"/>
      <c r="G315" s="3"/>
    </row>
    <row r="316" spans="3:7" ht="13.5">
      <c r="C316" s="3"/>
      <c r="D316" s="3"/>
      <c r="E316" s="3"/>
      <c r="F316" s="3"/>
      <c r="G316" s="3"/>
    </row>
    <row r="317" spans="3:7" ht="13.5">
      <c r="C317" s="3"/>
      <c r="D317" s="3"/>
      <c r="E317" s="3"/>
      <c r="F317" s="3"/>
      <c r="G317" s="3"/>
    </row>
    <row r="318" spans="3:7" ht="13.5">
      <c r="C318" s="3"/>
      <c r="D318" s="3"/>
      <c r="E318" s="3"/>
      <c r="F318" s="3"/>
      <c r="G318" s="3"/>
    </row>
    <row r="319" spans="3:7" ht="13.5">
      <c r="C319" s="3"/>
      <c r="D319" s="3"/>
      <c r="E319" s="3"/>
      <c r="F319" s="3"/>
      <c r="G319" s="3"/>
    </row>
    <row r="320" spans="3:7" ht="13.5">
      <c r="C320" s="3"/>
      <c r="D320" s="3"/>
      <c r="E320" s="3"/>
      <c r="F320" s="3"/>
      <c r="G320" s="3"/>
    </row>
    <row r="321" spans="3:7" ht="13.5">
      <c r="C321" s="3"/>
      <c r="D321" s="3"/>
      <c r="E321" s="3"/>
      <c r="F321" s="3"/>
      <c r="G321" s="3"/>
    </row>
    <row r="322" spans="3:7" ht="13.5">
      <c r="C322" s="3"/>
      <c r="D322" s="3"/>
      <c r="E322" s="3"/>
      <c r="F322" s="3"/>
      <c r="G322" s="3"/>
    </row>
    <row r="323" spans="3:7" ht="13.5">
      <c r="C323" s="3"/>
      <c r="D323" s="3"/>
      <c r="E323" s="3"/>
      <c r="F323" s="3"/>
      <c r="G323" s="3"/>
    </row>
    <row r="324" spans="3:7" ht="13.5">
      <c r="C324" s="3"/>
      <c r="D324" s="3"/>
      <c r="E324" s="3"/>
      <c r="F324" s="3"/>
      <c r="G324" s="3"/>
    </row>
    <row r="325" spans="3:7" ht="13.5">
      <c r="C325" s="3"/>
      <c r="D325" s="3"/>
      <c r="E325" s="3"/>
      <c r="F325" s="3"/>
      <c r="G325" s="3"/>
    </row>
    <row r="326" spans="3:7" ht="13.5">
      <c r="C326" s="3"/>
      <c r="D326" s="3"/>
      <c r="E326" s="3"/>
      <c r="F326" s="3"/>
      <c r="G326" s="3"/>
    </row>
    <row r="327" spans="3:7" ht="13.5">
      <c r="C327" s="3"/>
      <c r="D327" s="3"/>
      <c r="E327" s="3"/>
      <c r="F327" s="3"/>
      <c r="G327" s="3"/>
    </row>
    <row r="328" spans="3:7" ht="13.5">
      <c r="C328" s="3"/>
      <c r="D328" s="3"/>
      <c r="E328" s="3"/>
      <c r="F328" s="3"/>
      <c r="G328" s="3"/>
    </row>
    <row r="329" spans="3:7" ht="13.5">
      <c r="C329" s="3"/>
      <c r="D329" s="3"/>
      <c r="E329" s="3"/>
      <c r="F329" s="3"/>
      <c r="G329" s="3"/>
    </row>
    <row r="330" spans="3:7" ht="13.5">
      <c r="C330" s="3"/>
      <c r="D330" s="3"/>
      <c r="E330" s="3"/>
      <c r="F330" s="3"/>
      <c r="G330" s="3"/>
    </row>
    <row r="331" spans="3:7" ht="13.5">
      <c r="C331" s="3"/>
      <c r="D331" s="3"/>
      <c r="E331" s="3"/>
      <c r="F331" s="3"/>
      <c r="G331" s="3"/>
    </row>
    <row r="332" spans="3:7" ht="13.5">
      <c r="C332" s="3"/>
      <c r="D332" s="3"/>
      <c r="E332" s="3"/>
      <c r="F332" s="3"/>
      <c r="G332" s="3"/>
    </row>
    <row r="333" spans="3:7" ht="13.5">
      <c r="C333" s="3"/>
      <c r="D333" s="3"/>
      <c r="E333" s="3"/>
      <c r="F333" s="3"/>
      <c r="G333" s="3"/>
    </row>
    <row r="334" spans="3:7" ht="13.5">
      <c r="C334" s="3"/>
      <c r="D334" s="3"/>
      <c r="E334" s="3"/>
      <c r="F334" s="3"/>
      <c r="G334" s="3"/>
    </row>
    <row r="335" spans="3:7" ht="13.5">
      <c r="C335" s="3"/>
      <c r="D335" s="3"/>
      <c r="E335" s="3"/>
      <c r="F335" s="3"/>
      <c r="G335" s="3"/>
    </row>
    <row r="336" spans="3:7" ht="13.5">
      <c r="C336" s="3"/>
      <c r="D336" s="3"/>
      <c r="E336" s="3"/>
      <c r="F336" s="3"/>
      <c r="G336" s="3"/>
    </row>
    <row r="337" spans="3:7" ht="13.5">
      <c r="C337" s="3"/>
      <c r="D337" s="3"/>
      <c r="E337" s="3"/>
      <c r="F337" s="3"/>
      <c r="G337" s="3"/>
    </row>
    <row r="338" spans="3:7" ht="13.5">
      <c r="C338" s="3"/>
      <c r="D338" s="3"/>
      <c r="E338" s="3"/>
      <c r="F338" s="3"/>
      <c r="G338" s="3"/>
    </row>
    <row r="339" spans="3:7" ht="13.5">
      <c r="C339" s="3"/>
      <c r="D339" s="3"/>
      <c r="E339" s="3"/>
      <c r="F339" s="3"/>
      <c r="G339" s="3"/>
    </row>
    <row r="340" spans="3:7" ht="13.5">
      <c r="C340" s="3"/>
      <c r="D340" s="3"/>
      <c r="E340" s="3"/>
      <c r="F340" s="3"/>
      <c r="G340" s="3"/>
    </row>
    <row r="341" spans="3:7" ht="13.5">
      <c r="C341" s="3"/>
      <c r="D341" s="3"/>
      <c r="E341" s="3"/>
      <c r="F341" s="3"/>
      <c r="G341" s="3"/>
    </row>
    <row r="342" spans="3:7" ht="13.5">
      <c r="C342" s="3"/>
      <c r="D342" s="3"/>
      <c r="E342" s="3"/>
      <c r="F342" s="3"/>
      <c r="G342" s="3"/>
    </row>
    <row r="343" spans="3:7" ht="13.5">
      <c r="C343" s="3"/>
      <c r="D343" s="3"/>
      <c r="E343" s="3"/>
      <c r="F343" s="3"/>
      <c r="G343" s="3"/>
    </row>
    <row r="344" spans="3:7" ht="13.5">
      <c r="C344" s="3"/>
      <c r="D344" s="3"/>
      <c r="E344" s="3"/>
      <c r="F344" s="3"/>
      <c r="G344" s="3"/>
    </row>
    <row r="345" spans="3:7" ht="13.5">
      <c r="C345" s="3"/>
      <c r="D345" s="3"/>
      <c r="E345" s="3"/>
      <c r="F345" s="3"/>
      <c r="G345" s="3"/>
    </row>
    <row r="346" spans="3:7" ht="13.5">
      <c r="C346" s="3"/>
      <c r="D346" s="3"/>
      <c r="E346" s="3"/>
      <c r="F346" s="3"/>
      <c r="G346" s="3"/>
    </row>
    <row r="347" spans="3:7" ht="13.5">
      <c r="C347" s="3"/>
      <c r="D347" s="3"/>
      <c r="E347" s="3"/>
      <c r="F347" s="3"/>
      <c r="G347" s="3"/>
    </row>
    <row r="348" spans="3:7" ht="13.5">
      <c r="C348" s="3"/>
      <c r="D348" s="3"/>
      <c r="E348" s="3"/>
      <c r="F348" s="3"/>
      <c r="G348" s="3"/>
    </row>
    <row r="349" spans="3:7" ht="13.5">
      <c r="C349" s="3"/>
      <c r="D349" s="3"/>
      <c r="E349" s="3"/>
      <c r="F349" s="3"/>
      <c r="G349" s="3"/>
    </row>
    <row r="350" spans="3:7" ht="13.5">
      <c r="C350" s="3"/>
      <c r="D350" s="3"/>
      <c r="E350" s="3"/>
      <c r="F350" s="3"/>
      <c r="G350" s="3"/>
    </row>
    <row r="351" spans="3:7" ht="13.5">
      <c r="C351" s="3"/>
      <c r="D351" s="3"/>
      <c r="E351" s="3"/>
      <c r="F351" s="3"/>
      <c r="G351" s="3"/>
    </row>
    <row r="352" spans="3:7" ht="13.5">
      <c r="C352" s="3"/>
      <c r="D352" s="3"/>
      <c r="E352" s="3"/>
      <c r="F352" s="3"/>
      <c r="G352" s="3"/>
    </row>
    <row r="353" spans="3:7" ht="13.5">
      <c r="C353" s="3"/>
      <c r="D353" s="3"/>
      <c r="E353" s="3"/>
      <c r="F353" s="3"/>
      <c r="G353" s="3"/>
    </row>
    <row r="354" spans="3:7" ht="13.5">
      <c r="C354" s="3"/>
      <c r="D354" s="3"/>
      <c r="E354" s="3"/>
      <c r="F354" s="3"/>
      <c r="G354" s="3"/>
    </row>
    <row r="355" spans="3:7" ht="13.5">
      <c r="C355" s="3"/>
      <c r="D355" s="3"/>
      <c r="E355" s="3"/>
      <c r="F355" s="3"/>
      <c r="G355" s="3"/>
    </row>
    <row r="356" spans="3:7" ht="13.5">
      <c r="C356" s="3"/>
      <c r="D356" s="3"/>
      <c r="E356" s="3"/>
      <c r="F356" s="3"/>
      <c r="G356" s="3"/>
    </row>
    <row r="357" spans="3:7" ht="13.5">
      <c r="C357" s="3"/>
      <c r="D357" s="3"/>
      <c r="E357" s="3"/>
      <c r="F357" s="3"/>
      <c r="G357" s="3"/>
    </row>
    <row r="358" spans="3:7" ht="13.5">
      <c r="C358" s="3"/>
      <c r="D358" s="3"/>
      <c r="E358" s="3"/>
      <c r="F358" s="3"/>
      <c r="G358" s="3"/>
    </row>
    <row r="359" spans="3:7" ht="13.5">
      <c r="C359" s="3"/>
      <c r="D359" s="3"/>
      <c r="E359" s="3"/>
      <c r="F359" s="3"/>
      <c r="G359" s="3"/>
    </row>
    <row r="360" spans="3:7" ht="13.5">
      <c r="C360" s="3"/>
      <c r="D360" s="3"/>
      <c r="E360" s="3"/>
      <c r="F360" s="3"/>
      <c r="G360" s="3"/>
    </row>
    <row r="361" spans="3:7" ht="13.5">
      <c r="C361" s="3"/>
      <c r="D361" s="3"/>
      <c r="E361" s="3"/>
      <c r="F361" s="3"/>
      <c r="G361" s="3"/>
    </row>
    <row r="362" spans="3:7" ht="13.5">
      <c r="C362" s="3"/>
      <c r="D362" s="3"/>
      <c r="E362" s="3"/>
      <c r="F362" s="3"/>
      <c r="G362" s="3"/>
    </row>
    <row r="363" spans="3:7" ht="13.5">
      <c r="C363" s="3"/>
      <c r="D363" s="3"/>
      <c r="E363" s="3"/>
      <c r="F363" s="3"/>
      <c r="G363" s="3"/>
    </row>
    <row r="364" spans="3:7" ht="13.5">
      <c r="C364" s="3"/>
      <c r="D364" s="3"/>
      <c r="E364" s="3"/>
      <c r="F364" s="3"/>
      <c r="G364" s="3"/>
    </row>
    <row r="365" spans="3:7" ht="13.5">
      <c r="C365" s="3"/>
      <c r="D365" s="3"/>
      <c r="E365" s="3"/>
      <c r="F365" s="3"/>
      <c r="G365" s="3"/>
    </row>
    <row r="366" spans="3:7" ht="13.5">
      <c r="C366" s="3"/>
      <c r="D366" s="3"/>
      <c r="E366" s="3"/>
      <c r="F366" s="3"/>
      <c r="G366" s="3"/>
    </row>
    <row r="367" spans="3:7" ht="13.5">
      <c r="C367" s="3"/>
      <c r="D367" s="3"/>
      <c r="E367" s="3"/>
      <c r="F367" s="3"/>
      <c r="G367" s="3"/>
    </row>
    <row r="368" spans="3:7" ht="13.5">
      <c r="C368" s="3"/>
      <c r="D368" s="3"/>
      <c r="E368" s="3"/>
      <c r="F368" s="3"/>
      <c r="G368" s="3"/>
    </row>
    <row r="369" spans="3:7" ht="13.5">
      <c r="C369" s="3"/>
      <c r="D369" s="3"/>
      <c r="E369" s="3"/>
      <c r="F369" s="3"/>
      <c r="G369" s="3"/>
    </row>
    <row r="370" spans="3:7" ht="13.5">
      <c r="C370" s="3"/>
      <c r="D370" s="3"/>
      <c r="E370" s="3"/>
      <c r="F370" s="3"/>
      <c r="G370" s="3"/>
    </row>
    <row r="371" spans="3:7" ht="13.5">
      <c r="C371" s="3"/>
      <c r="D371" s="3"/>
      <c r="E371" s="3"/>
      <c r="F371" s="3"/>
      <c r="G371" s="3"/>
    </row>
    <row r="372" spans="3:7" ht="13.5">
      <c r="C372" s="3"/>
      <c r="D372" s="3"/>
      <c r="E372" s="3"/>
      <c r="F372" s="3"/>
      <c r="G372" s="3"/>
    </row>
    <row r="373" spans="3:7" ht="13.5">
      <c r="C373" s="3"/>
      <c r="D373" s="3"/>
      <c r="E373" s="3"/>
      <c r="F373" s="3"/>
      <c r="G373" s="3"/>
    </row>
    <row r="374" spans="3:7" ht="13.5">
      <c r="C374" s="3"/>
      <c r="D374" s="3"/>
      <c r="E374" s="3"/>
      <c r="F374" s="3"/>
      <c r="G374" s="3"/>
    </row>
    <row r="375" spans="3:7" ht="13.5">
      <c r="C375" s="3"/>
      <c r="D375" s="3"/>
      <c r="E375" s="3"/>
      <c r="F375" s="3"/>
      <c r="G375" s="3"/>
    </row>
    <row r="376" spans="3:7" ht="13.5">
      <c r="C376" s="3"/>
      <c r="D376" s="3"/>
      <c r="E376" s="3"/>
      <c r="F376" s="3"/>
      <c r="G376" s="3"/>
    </row>
    <row r="377" spans="3:7" ht="13.5">
      <c r="C377" s="3"/>
      <c r="D377" s="3"/>
      <c r="E377" s="3"/>
      <c r="F377" s="3"/>
      <c r="G377" s="3"/>
    </row>
    <row r="378" spans="3:7" ht="13.5">
      <c r="C378" s="3"/>
      <c r="D378" s="3"/>
      <c r="E378" s="3"/>
      <c r="F378" s="3"/>
      <c r="G378" s="3"/>
    </row>
    <row r="379" spans="3:7" ht="13.5">
      <c r="C379" s="3"/>
      <c r="D379" s="3"/>
      <c r="E379" s="3"/>
      <c r="F379" s="3"/>
      <c r="G379" s="3"/>
    </row>
    <row r="380" spans="3:7" ht="13.5">
      <c r="C380" s="3"/>
      <c r="D380" s="3"/>
      <c r="E380" s="3"/>
      <c r="F380" s="3"/>
      <c r="G380" s="3"/>
    </row>
    <row r="381" spans="3:7" ht="13.5">
      <c r="C381" s="3"/>
      <c r="D381" s="3"/>
      <c r="E381" s="3"/>
      <c r="F381" s="3"/>
      <c r="G381" s="3"/>
    </row>
    <row r="382" spans="3:7" ht="13.5">
      <c r="C382" s="3"/>
      <c r="D382" s="3"/>
      <c r="E382" s="3"/>
      <c r="F382" s="3"/>
      <c r="G382" s="3"/>
    </row>
    <row r="383" spans="3:7" ht="13.5">
      <c r="C383" s="3"/>
      <c r="D383" s="3"/>
      <c r="E383" s="3"/>
      <c r="F383" s="3"/>
      <c r="G383" s="3"/>
    </row>
    <row r="384" spans="3:7" ht="13.5">
      <c r="C384" s="3"/>
      <c r="D384" s="3"/>
      <c r="E384" s="3"/>
      <c r="F384" s="3"/>
      <c r="G384" s="3"/>
    </row>
    <row r="385" spans="3:7" ht="13.5">
      <c r="C385" s="3"/>
      <c r="D385" s="3"/>
      <c r="E385" s="3"/>
      <c r="F385" s="3"/>
      <c r="G385" s="3"/>
    </row>
    <row r="386" spans="3:7" ht="13.5">
      <c r="C386" s="3"/>
      <c r="D386" s="3"/>
      <c r="E386" s="3"/>
      <c r="F386" s="3"/>
      <c r="G386" s="3"/>
    </row>
    <row r="387" spans="3:7" ht="13.5">
      <c r="C387" s="3"/>
      <c r="D387" s="3"/>
      <c r="E387" s="3"/>
      <c r="F387" s="3"/>
      <c r="G387" s="3"/>
    </row>
    <row r="388" spans="3:7" ht="13.5">
      <c r="C388" s="3"/>
      <c r="D388" s="3"/>
      <c r="E388" s="3"/>
      <c r="F388" s="3"/>
      <c r="G388" s="3"/>
    </row>
    <row r="389" spans="3:7" ht="13.5">
      <c r="C389" s="3"/>
      <c r="D389" s="3"/>
      <c r="E389" s="3"/>
      <c r="F389" s="3"/>
      <c r="G389" s="3"/>
    </row>
    <row r="390" spans="3:7" ht="13.5">
      <c r="C390" s="3"/>
      <c r="D390" s="3"/>
      <c r="E390" s="3"/>
      <c r="F390" s="3"/>
      <c r="G390" s="3"/>
    </row>
    <row r="391" spans="3:7" ht="13.5">
      <c r="C391" s="3"/>
      <c r="D391" s="3"/>
      <c r="E391" s="3"/>
      <c r="F391" s="3"/>
      <c r="G391" s="3"/>
    </row>
    <row r="392" spans="3:7" ht="13.5">
      <c r="C392" s="3"/>
      <c r="D392" s="3"/>
      <c r="E392" s="3"/>
      <c r="F392" s="3"/>
      <c r="G392" s="3"/>
    </row>
    <row r="393" spans="3:7" ht="13.5">
      <c r="C393" s="3"/>
      <c r="D393" s="3"/>
      <c r="E393" s="3"/>
      <c r="F393" s="3"/>
      <c r="G393" s="3"/>
    </row>
    <row r="394" spans="3:7" ht="13.5">
      <c r="C394" s="3"/>
      <c r="D394" s="3"/>
      <c r="E394" s="3"/>
      <c r="F394" s="3"/>
      <c r="G394" s="3"/>
    </row>
    <row r="395" spans="3:7" ht="13.5">
      <c r="C395" s="3"/>
      <c r="D395" s="3"/>
      <c r="E395" s="3"/>
      <c r="F395" s="3"/>
      <c r="G395" s="3"/>
    </row>
    <row r="396" spans="3:7" ht="13.5">
      <c r="C396" s="3"/>
      <c r="D396" s="3"/>
      <c r="E396" s="3"/>
      <c r="F396" s="3"/>
      <c r="G396" s="3"/>
    </row>
    <row r="397" spans="3:7" ht="13.5">
      <c r="C397" s="3"/>
      <c r="D397" s="3"/>
      <c r="E397" s="3"/>
      <c r="F397" s="3"/>
      <c r="G397" s="3"/>
    </row>
    <row r="398" spans="3:7" ht="13.5">
      <c r="C398" s="3"/>
      <c r="D398" s="3"/>
      <c r="E398" s="3"/>
      <c r="F398" s="3"/>
      <c r="G398" s="3"/>
    </row>
    <row r="399" spans="3:7" ht="13.5">
      <c r="C399" s="3"/>
      <c r="D399" s="3"/>
      <c r="E399" s="3"/>
      <c r="F399" s="3"/>
      <c r="G399" s="3"/>
    </row>
    <row r="400" spans="3:7" ht="13.5">
      <c r="C400" s="3"/>
      <c r="D400" s="3"/>
      <c r="E400" s="3"/>
      <c r="F400" s="3"/>
      <c r="G400" s="3"/>
    </row>
    <row r="401" spans="3:7" ht="13.5">
      <c r="C401" s="3"/>
      <c r="D401" s="3"/>
      <c r="E401" s="3"/>
      <c r="F401" s="3"/>
      <c r="G401" s="3"/>
    </row>
    <row r="402" spans="3:7" ht="13.5">
      <c r="C402" s="3"/>
      <c r="D402" s="3"/>
      <c r="E402" s="3"/>
      <c r="F402" s="3"/>
      <c r="G402" s="3"/>
    </row>
    <row r="403" spans="3:7" ht="13.5">
      <c r="C403" s="3"/>
      <c r="D403" s="3"/>
      <c r="E403" s="3"/>
      <c r="F403" s="3"/>
      <c r="G403" s="3"/>
    </row>
    <row r="404" spans="3:7" ht="13.5">
      <c r="C404" s="3"/>
      <c r="D404" s="3"/>
      <c r="E404" s="3"/>
      <c r="F404" s="3"/>
      <c r="G404" s="3"/>
    </row>
    <row r="405" spans="3:7" ht="13.5">
      <c r="C405" s="3"/>
      <c r="D405" s="3"/>
      <c r="E405" s="3"/>
      <c r="F405" s="3"/>
      <c r="G405" s="3"/>
    </row>
    <row r="406" spans="3:7" ht="13.5">
      <c r="C406" s="3"/>
      <c r="D406" s="3"/>
      <c r="E406" s="3"/>
      <c r="F406" s="3"/>
      <c r="G406" s="3"/>
    </row>
    <row r="407" spans="3:7" ht="13.5">
      <c r="C407" s="3"/>
      <c r="D407" s="3"/>
      <c r="E407" s="3"/>
      <c r="F407" s="3"/>
      <c r="G407" s="3"/>
    </row>
    <row r="408" spans="3:7" ht="13.5">
      <c r="C408" s="3"/>
      <c r="D408" s="3"/>
      <c r="E408" s="3"/>
      <c r="F408" s="3"/>
      <c r="G408" s="3"/>
    </row>
    <row r="409" spans="3:7" ht="13.5">
      <c r="C409" s="3"/>
      <c r="D409" s="3"/>
      <c r="E409" s="3"/>
      <c r="F409" s="3"/>
      <c r="G409" s="3"/>
    </row>
    <row r="410" spans="3:7" ht="13.5">
      <c r="C410" s="3"/>
      <c r="D410" s="3"/>
      <c r="E410" s="3"/>
      <c r="F410" s="3"/>
      <c r="G410" s="3"/>
    </row>
    <row r="411" spans="3:7" ht="13.5">
      <c r="C411" s="3"/>
      <c r="D411" s="3"/>
      <c r="E411" s="3"/>
      <c r="F411" s="3"/>
      <c r="G411" s="3"/>
    </row>
    <row r="412" spans="3:7" ht="13.5">
      <c r="C412" s="3"/>
      <c r="D412" s="3"/>
      <c r="E412" s="3"/>
      <c r="F412" s="3"/>
      <c r="G412" s="3"/>
    </row>
    <row r="413" spans="3:7" ht="13.5">
      <c r="C413" s="3"/>
      <c r="D413" s="3"/>
      <c r="E413" s="3"/>
      <c r="F413" s="3"/>
      <c r="G413" s="3"/>
    </row>
    <row r="414" spans="3:7" ht="13.5">
      <c r="C414" s="3"/>
      <c r="D414" s="3"/>
      <c r="E414" s="3"/>
      <c r="F414" s="3"/>
      <c r="G414" s="3"/>
    </row>
    <row r="415" spans="3:7" ht="13.5">
      <c r="C415" s="3"/>
      <c r="D415" s="3"/>
      <c r="E415" s="3"/>
      <c r="F415" s="3"/>
      <c r="G415" s="3"/>
    </row>
    <row r="416" spans="3:7" ht="13.5">
      <c r="C416" s="3"/>
      <c r="D416" s="3"/>
      <c r="E416" s="3"/>
      <c r="F416" s="3"/>
      <c r="G416" s="3"/>
    </row>
    <row r="417" spans="3:7" ht="13.5">
      <c r="C417" s="3"/>
      <c r="D417" s="3"/>
      <c r="E417" s="3"/>
      <c r="F417" s="3"/>
      <c r="G417" s="3"/>
    </row>
    <row r="418" spans="3:7" ht="13.5">
      <c r="C418" s="3"/>
      <c r="D418" s="3"/>
      <c r="E418" s="3"/>
      <c r="F418" s="3"/>
      <c r="G418" s="3"/>
    </row>
    <row r="419" spans="3:7" ht="13.5">
      <c r="C419" s="3"/>
      <c r="D419" s="3"/>
      <c r="E419" s="3"/>
      <c r="F419" s="3"/>
      <c r="G419" s="3"/>
    </row>
    <row r="420" spans="3:7" ht="13.5">
      <c r="C420" s="3"/>
      <c r="D420" s="3"/>
      <c r="E420" s="3"/>
      <c r="F420" s="3"/>
      <c r="G420" s="3"/>
    </row>
    <row r="421" spans="3:7" ht="13.5">
      <c r="C421" s="3"/>
      <c r="D421" s="3"/>
      <c r="E421" s="3"/>
      <c r="F421" s="3"/>
      <c r="G421" s="3"/>
    </row>
    <row r="422" spans="3:7" ht="13.5">
      <c r="C422" s="3"/>
      <c r="D422" s="3"/>
      <c r="E422" s="3"/>
      <c r="F422" s="3"/>
      <c r="G422" s="3"/>
    </row>
    <row r="423" spans="3:7" ht="13.5">
      <c r="C423" s="3"/>
      <c r="D423" s="3"/>
      <c r="E423" s="3"/>
      <c r="F423" s="3"/>
      <c r="G423" s="3"/>
    </row>
    <row r="424" spans="3:7" ht="13.5">
      <c r="C424" s="3"/>
      <c r="D424" s="3"/>
      <c r="E424" s="3"/>
      <c r="F424" s="3"/>
      <c r="G424" s="3"/>
    </row>
    <row r="425" spans="3:7" ht="13.5">
      <c r="C425" s="3"/>
      <c r="D425" s="3"/>
      <c r="E425" s="3"/>
      <c r="F425" s="3"/>
      <c r="G425" s="3"/>
    </row>
    <row r="426" spans="3:7" ht="13.5">
      <c r="C426" s="3"/>
      <c r="D426" s="3"/>
      <c r="E426" s="3"/>
      <c r="F426" s="3"/>
      <c r="G426" s="3"/>
    </row>
    <row r="427" spans="3:7" ht="13.5">
      <c r="C427" s="3"/>
      <c r="D427" s="3"/>
      <c r="E427" s="3"/>
      <c r="F427" s="3"/>
      <c r="G427" s="3"/>
    </row>
    <row r="428" spans="3:7" ht="13.5">
      <c r="C428" s="3"/>
      <c r="D428" s="3"/>
      <c r="E428" s="3"/>
      <c r="F428" s="3"/>
      <c r="G428" s="3"/>
    </row>
    <row r="429" spans="3:7" ht="13.5">
      <c r="C429" s="3"/>
      <c r="D429" s="3"/>
      <c r="E429" s="3"/>
      <c r="F429" s="3"/>
      <c r="G429" s="3"/>
    </row>
    <row r="430" spans="3:7" ht="13.5">
      <c r="C430" s="3"/>
      <c r="D430" s="3"/>
      <c r="E430" s="3"/>
      <c r="F430" s="3"/>
      <c r="G430" s="3"/>
    </row>
    <row r="431" spans="3:7" ht="13.5">
      <c r="C431" s="3"/>
      <c r="D431" s="3"/>
      <c r="E431" s="3"/>
      <c r="F431" s="3"/>
      <c r="G431" s="3"/>
    </row>
    <row r="432" spans="3:7" ht="13.5">
      <c r="C432" s="3"/>
      <c r="D432" s="3"/>
      <c r="E432" s="3"/>
      <c r="F432" s="3"/>
      <c r="G432" s="3"/>
    </row>
    <row r="433" spans="3:7" ht="13.5">
      <c r="C433" s="3"/>
      <c r="D433" s="3"/>
      <c r="E433" s="3"/>
      <c r="F433" s="3"/>
      <c r="G433" s="3"/>
    </row>
    <row r="434" spans="3:7" ht="13.5">
      <c r="C434" s="3"/>
      <c r="D434" s="3"/>
      <c r="E434" s="3"/>
      <c r="F434" s="3"/>
      <c r="G434" s="3"/>
    </row>
    <row r="435" spans="3:7" ht="13.5">
      <c r="C435" s="3"/>
      <c r="D435" s="3"/>
      <c r="E435" s="3"/>
      <c r="F435" s="3"/>
      <c r="G435" s="3"/>
    </row>
    <row r="436" spans="3:7" ht="13.5">
      <c r="C436" s="3"/>
      <c r="D436" s="3"/>
      <c r="E436" s="3"/>
      <c r="F436" s="3"/>
      <c r="G436" s="3"/>
    </row>
    <row r="437" spans="3:7" ht="13.5">
      <c r="C437" s="3"/>
      <c r="D437" s="3"/>
      <c r="E437" s="3"/>
      <c r="F437" s="3"/>
      <c r="G437" s="3"/>
    </row>
    <row r="438" spans="3:7" ht="13.5">
      <c r="C438" s="3"/>
      <c r="D438" s="3"/>
      <c r="E438" s="3"/>
      <c r="F438" s="3"/>
      <c r="G438" s="3"/>
    </row>
    <row r="439" spans="3:7" ht="13.5">
      <c r="C439" s="3"/>
      <c r="D439" s="3"/>
      <c r="E439" s="3"/>
      <c r="F439" s="3"/>
      <c r="G439" s="3"/>
    </row>
    <row r="440" spans="3:7" ht="13.5">
      <c r="C440" s="3"/>
      <c r="D440" s="3"/>
      <c r="E440" s="3"/>
      <c r="F440" s="3"/>
      <c r="G440" s="3"/>
    </row>
    <row r="441" spans="3:7" ht="13.5">
      <c r="C441" s="3"/>
      <c r="D441" s="3"/>
      <c r="E441" s="3"/>
      <c r="F441" s="3"/>
      <c r="G441" s="3"/>
    </row>
    <row r="442" spans="3:7" ht="13.5">
      <c r="C442" s="3"/>
      <c r="D442" s="3"/>
      <c r="E442" s="3"/>
      <c r="F442" s="3"/>
      <c r="G442" s="3"/>
    </row>
    <row r="443" spans="3:7" ht="13.5">
      <c r="C443" s="3"/>
      <c r="D443" s="3"/>
      <c r="E443" s="3"/>
      <c r="F443" s="3"/>
      <c r="G443" s="3"/>
    </row>
    <row r="444" spans="3:7" ht="13.5">
      <c r="C444" s="3"/>
      <c r="D444" s="3"/>
      <c r="E444" s="3"/>
      <c r="F444" s="3"/>
      <c r="G444" s="3"/>
    </row>
    <row r="445" spans="3:7" ht="13.5">
      <c r="C445" s="3"/>
      <c r="D445" s="3"/>
      <c r="E445" s="3"/>
      <c r="F445" s="3"/>
      <c r="G445" s="3"/>
    </row>
    <row r="446" spans="3:7" ht="13.5">
      <c r="C446" s="3"/>
      <c r="D446" s="3"/>
      <c r="E446" s="3"/>
      <c r="F446" s="3"/>
      <c r="G446" s="3"/>
    </row>
    <row r="447" spans="3:7" ht="13.5">
      <c r="C447" s="3"/>
      <c r="D447" s="3"/>
      <c r="E447" s="3"/>
      <c r="F447" s="3"/>
      <c r="G447" s="3"/>
    </row>
    <row r="448" spans="3:7" ht="13.5">
      <c r="C448" s="3"/>
      <c r="D448" s="3"/>
      <c r="E448" s="3"/>
      <c r="F448" s="3"/>
      <c r="G448" s="3"/>
    </row>
    <row r="449" spans="3:7" ht="13.5">
      <c r="C449" s="3"/>
      <c r="D449" s="3"/>
      <c r="E449" s="3"/>
      <c r="F449" s="3"/>
      <c r="G449" s="3"/>
    </row>
    <row r="450" spans="3:7" ht="13.5">
      <c r="C450" s="3"/>
      <c r="D450" s="3"/>
      <c r="E450" s="3"/>
      <c r="F450" s="3"/>
      <c r="G450" s="3"/>
    </row>
    <row r="451" spans="3:7" ht="13.5">
      <c r="C451" s="3"/>
      <c r="D451" s="3"/>
      <c r="E451" s="3"/>
      <c r="F451" s="3"/>
      <c r="G451" s="3"/>
    </row>
    <row r="452" spans="3:7" ht="13.5">
      <c r="C452" s="3"/>
      <c r="D452" s="3"/>
      <c r="E452" s="3"/>
      <c r="F452" s="3"/>
      <c r="G452" s="3"/>
    </row>
    <row r="453" spans="3:7" ht="13.5">
      <c r="C453" s="3"/>
      <c r="D453" s="3"/>
      <c r="E453" s="3"/>
      <c r="F453" s="3"/>
      <c r="G453" s="3"/>
    </row>
    <row r="454" spans="3:7" ht="13.5">
      <c r="C454" s="3"/>
      <c r="D454" s="3"/>
      <c r="E454" s="3"/>
      <c r="F454" s="3"/>
      <c r="G454" s="3"/>
    </row>
    <row r="455" spans="3:7" ht="13.5">
      <c r="C455" s="3"/>
      <c r="D455" s="3"/>
      <c r="E455" s="3"/>
      <c r="F455" s="3"/>
      <c r="G455" s="3"/>
    </row>
    <row r="456" spans="3:7" ht="13.5">
      <c r="C456" s="3"/>
      <c r="D456" s="3"/>
      <c r="E456" s="3"/>
      <c r="F456" s="3"/>
      <c r="G456" s="3"/>
    </row>
    <row r="457" spans="3:7" ht="13.5">
      <c r="C457" s="3"/>
      <c r="D457" s="3"/>
      <c r="E457" s="3"/>
      <c r="F457" s="3"/>
      <c r="G457" s="3"/>
    </row>
    <row r="458" spans="3:7" ht="13.5">
      <c r="C458" s="3"/>
      <c r="D458" s="3"/>
      <c r="E458" s="3"/>
      <c r="F458" s="3"/>
      <c r="G458" s="3"/>
    </row>
    <row r="459" spans="3:7" ht="13.5">
      <c r="C459" s="3"/>
      <c r="D459" s="3"/>
      <c r="E459" s="3"/>
      <c r="F459" s="3"/>
      <c r="G459" s="3"/>
    </row>
    <row r="460" spans="3:7" ht="13.5">
      <c r="C460" s="3"/>
      <c r="D460" s="3"/>
      <c r="E460" s="3"/>
      <c r="F460" s="3"/>
      <c r="G460" s="3"/>
    </row>
    <row r="461" spans="3:7" ht="13.5">
      <c r="C461" s="3"/>
      <c r="D461" s="3"/>
      <c r="E461" s="3"/>
      <c r="F461" s="3"/>
      <c r="G461" s="3"/>
    </row>
    <row r="462" spans="3:7" ht="13.5">
      <c r="C462" s="3"/>
      <c r="D462" s="3"/>
      <c r="E462" s="3"/>
      <c r="F462" s="3"/>
      <c r="G462" s="3"/>
    </row>
    <row r="463" spans="3:7" ht="13.5">
      <c r="C463" s="3"/>
      <c r="D463" s="3"/>
      <c r="E463" s="3"/>
      <c r="F463" s="3"/>
      <c r="G463" s="3"/>
    </row>
    <row r="464" spans="3:7" ht="13.5">
      <c r="C464" s="3"/>
      <c r="D464" s="3"/>
      <c r="E464" s="3"/>
      <c r="F464" s="3"/>
      <c r="G464" s="3"/>
    </row>
    <row r="465" spans="3:7" ht="13.5">
      <c r="C465" s="3"/>
      <c r="D465" s="3"/>
      <c r="E465" s="3"/>
      <c r="F465" s="3"/>
      <c r="G465" s="3"/>
    </row>
    <row r="466" spans="3:7" ht="13.5">
      <c r="C466" s="3"/>
      <c r="D466" s="3"/>
      <c r="E466" s="3"/>
      <c r="F466" s="3"/>
      <c r="G466" s="3"/>
    </row>
    <row r="467" spans="3:7" ht="13.5">
      <c r="C467" s="3"/>
      <c r="D467" s="3"/>
      <c r="E467" s="3"/>
      <c r="F467" s="3"/>
      <c r="G467" s="3"/>
    </row>
    <row r="468" spans="3:7" ht="13.5">
      <c r="C468" s="3"/>
      <c r="D468" s="3"/>
      <c r="E468" s="3"/>
      <c r="F468" s="3"/>
      <c r="G468" s="3"/>
    </row>
    <row r="469" spans="3:7" ht="13.5">
      <c r="C469" s="3"/>
      <c r="D469" s="3"/>
      <c r="E469" s="3"/>
      <c r="F469" s="3"/>
      <c r="G469" s="3"/>
    </row>
    <row r="470" spans="3:7" ht="13.5">
      <c r="C470" s="3"/>
      <c r="D470" s="3"/>
      <c r="E470" s="3"/>
      <c r="F470" s="3"/>
      <c r="G470" s="3"/>
    </row>
    <row r="471" spans="3:7" ht="13.5">
      <c r="C471" s="3"/>
      <c r="D471" s="3"/>
      <c r="E471" s="3"/>
      <c r="F471" s="3"/>
      <c r="G471" s="3"/>
    </row>
    <row r="472" spans="3:7" ht="13.5">
      <c r="C472" s="3"/>
      <c r="D472" s="3"/>
      <c r="E472" s="3"/>
      <c r="F472" s="3"/>
      <c r="G472" s="3"/>
    </row>
    <row r="473" spans="3:7" ht="13.5">
      <c r="C473" s="3"/>
      <c r="D473" s="3"/>
      <c r="E473" s="3"/>
      <c r="F473" s="3"/>
      <c r="G473" s="3"/>
    </row>
    <row r="474" spans="3:7" ht="13.5">
      <c r="C474" s="3"/>
      <c r="D474" s="3"/>
      <c r="E474" s="3"/>
      <c r="F474" s="3"/>
      <c r="G474" s="3"/>
    </row>
    <row r="475" spans="3:7" ht="13.5">
      <c r="C475" s="3"/>
      <c r="D475" s="3"/>
      <c r="E475" s="3"/>
      <c r="F475" s="3"/>
      <c r="G475" s="3"/>
    </row>
    <row r="476" spans="3:7" ht="13.5">
      <c r="C476" s="3"/>
      <c r="D476" s="3"/>
      <c r="E476" s="3"/>
      <c r="F476" s="3"/>
      <c r="G476" s="3"/>
    </row>
    <row r="477" spans="3:7" ht="13.5">
      <c r="C477" s="3"/>
      <c r="D477" s="3"/>
      <c r="E477" s="3"/>
      <c r="F477" s="3"/>
      <c r="G477" s="3"/>
    </row>
    <row r="478" spans="3:7" ht="13.5">
      <c r="C478" s="3"/>
      <c r="D478" s="3"/>
      <c r="E478" s="3"/>
      <c r="F478" s="3"/>
      <c r="G478" s="3"/>
    </row>
    <row r="479" spans="3:7" ht="13.5">
      <c r="C479" s="3"/>
      <c r="D479" s="3"/>
      <c r="E479" s="3"/>
      <c r="F479" s="3"/>
      <c r="G479" s="3"/>
    </row>
    <row r="480" spans="3:7" ht="13.5">
      <c r="C480" s="3"/>
      <c r="D480" s="3"/>
      <c r="E480" s="3"/>
      <c r="F480" s="3"/>
      <c r="G480" s="3"/>
    </row>
    <row r="481" spans="3:7" ht="13.5">
      <c r="C481" s="3"/>
      <c r="D481" s="3"/>
      <c r="E481" s="3"/>
      <c r="F481" s="3"/>
      <c r="G481" s="3"/>
    </row>
    <row r="482" spans="3:7" ht="13.5">
      <c r="C482" s="3"/>
      <c r="D482" s="3"/>
      <c r="E482" s="3"/>
      <c r="F482" s="3"/>
      <c r="G482" s="3"/>
    </row>
    <row r="483" spans="3:7" ht="13.5">
      <c r="C483" s="3"/>
      <c r="D483" s="3"/>
      <c r="E483" s="3"/>
      <c r="F483" s="3"/>
      <c r="G483" s="3"/>
    </row>
    <row r="484" spans="3:7" ht="13.5">
      <c r="C484" s="3"/>
      <c r="D484" s="3"/>
      <c r="E484" s="3"/>
      <c r="F484" s="3"/>
      <c r="G484" s="3"/>
    </row>
    <row r="485" spans="3:7" ht="13.5">
      <c r="C485" s="3"/>
      <c r="D485" s="3"/>
      <c r="E485" s="3"/>
      <c r="F485" s="3"/>
      <c r="G485" s="3"/>
    </row>
    <row r="486" spans="3:7" ht="13.5">
      <c r="C486" s="3"/>
      <c r="D486" s="3"/>
      <c r="E486" s="3"/>
      <c r="F486" s="3"/>
      <c r="G486" s="3"/>
    </row>
    <row r="487" spans="3:7" ht="13.5">
      <c r="C487" s="3"/>
      <c r="D487" s="3"/>
      <c r="E487" s="3"/>
      <c r="F487" s="3"/>
      <c r="G487" s="3"/>
    </row>
    <row r="488" spans="3:7" ht="13.5">
      <c r="C488" s="3"/>
      <c r="D488" s="3"/>
      <c r="E488" s="3"/>
      <c r="F488" s="3"/>
      <c r="G488" s="3"/>
    </row>
    <row r="489" spans="3:7" ht="13.5">
      <c r="C489" s="3"/>
      <c r="D489" s="3"/>
      <c r="E489" s="3"/>
      <c r="F489" s="3"/>
      <c r="G489" s="3"/>
    </row>
    <row r="490" spans="3:7" ht="13.5">
      <c r="C490" s="3"/>
      <c r="D490" s="3"/>
      <c r="E490" s="3"/>
      <c r="F490" s="3"/>
      <c r="G490" s="3"/>
    </row>
    <row r="491" spans="3:7" ht="13.5">
      <c r="C491" s="3"/>
      <c r="D491" s="3"/>
      <c r="E491" s="3"/>
      <c r="F491" s="3"/>
      <c r="G491" s="3"/>
    </row>
    <row r="492" spans="3:7" ht="13.5">
      <c r="C492" s="3"/>
      <c r="D492" s="3"/>
      <c r="E492" s="3"/>
      <c r="F492" s="3"/>
      <c r="G492" s="3"/>
    </row>
    <row r="493" spans="3:7" ht="13.5">
      <c r="C493" s="3"/>
      <c r="D493" s="3"/>
      <c r="E493" s="3"/>
      <c r="F493" s="3"/>
      <c r="G493" s="3"/>
    </row>
    <row r="494" spans="3:7" ht="13.5">
      <c r="C494" s="3"/>
      <c r="D494" s="3"/>
      <c r="E494" s="3"/>
      <c r="F494" s="3"/>
      <c r="G494" s="3"/>
    </row>
    <row r="495" spans="3:7" ht="13.5">
      <c r="C495" s="3"/>
      <c r="D495" s="3"/>
      <c r="E495" s="3"/>
      <c r="F495" s="3"/>
      <c r="G495" s="3"/>
    </row>
    <row r="496" spans="3:7" ht="13.5">
      <c r="C496" s="3"/>
      <c r="D496" s="3"/>
      <c r="E496" s="3"/>
      <c r="F496" s="3"/>
      <c r="G496" s="3"/>
    </row>
    <row r="497" spans="3:7" ht="13.5">
      <c r="C497" s="3"/>
      <c r="D497" s="3"/>
      <c r="E497" s="3"/>
      <c r="F497" s="3"/>
      <c r="G497" s="3"/>
    </row>
    <row r="498" spans="3:7" ht="13.5">
      <c r="C498" s="3"/>
      <c r="D498" s="3"/>
      <c r="E498" s="3"/>
      <c r="F498" s="3"/>
      <c r="G498" s="3"/>
    </row>
    <row r="499" spans="3:7" ht="13.5">
      <c r="C499" s="3"/>
      <c r="D499" s="3"/>
      <c r="E499" s="3"/>
      <c r="F499" s="3"/>
      <c r="G499" s="3"/>
    </row>
    <row r="500" spans="3:7" ht="13.5">
      <c r="C500" s="3"/>
      <c r="D500" s="3"/>
      <c r="E500" s="3"/>
      <c r="F500" s="3"/>
      <c r="G500" s="3"/>
    </row>
    <row r="501" spans="3:7" ht="13.5">
      <c r="C501" s="3"/>
      <c r="D501" s="3"/>
      <c r="E501" s="3"/>
      <c r="F501" s="3"/>
      <c r="G501" s="3"/>
    </row>
    <row r="502" spans="3:7" ht="13.5">
      <c r="C502" s="3"/>
      <c r="D502" s="3"/>
      <c r="E502" s="3"/>
      <c r="F502" s="3"/>
      <c r="G502" s="3"/>
    </row>
    <row r="503" spans="3:7" ht="13.5">
      <c r="C503" s="3"/>
      <c r="D503" s="3"/>
      <c r="E503" s="3"/>
      <c r="F503" s="3"/>
      <c r="G503" s="3"/>
    </row>
    <row r="504" spans="3:7" ht="13.5">
      <c r="C504" s="3"/>
      <c r="D504" s="3"/>
      <c r="E504" s="3"/>
      <c r="F504" s="3"/>
      <c r="G504" s="3"/>
    </row>
    <row r="505" spans="3:7" ht="13.5">
      <c r="C505" s="3"/>
      <c r="D505" s="3"/>
      <c r="E505" s="3"/>
      <c r="F505" s="3"/>
      <c r="G505" s="3"/>
    </row>
    <row r="506" spans="3:7" ht="13.5">
      <c r="C506" s="3"/>
      <c r="D506" s="3"/>
      <c r="E506" s="3"/>
      <c r="F506" s="3"/>
      <c r="G506" s="3"/>
    </row>
    <row r="507" spans="3:7" ht="13.5">
      <c r="C507" s="3"/>
      <c r="D507" s="3"/>
      <c r="E507" s="3"/>
      <c r="F507" s="3"/>
      <c r="G507" s="3"/>
    </row>
    <row r="508" spans="3:7" ht="13.5">
      <c r="C508" s="3"/>
      <c r="D508" s="3"/>
      <c r="E508" s="3"/>
      <c r="F508" s="3"/>
      <c r="G508" s="3"/>
    </row>
    <row r="509" spans="3:7" ht="13.5">
      <c r="C509" s="3"/>
      <c r="D509" s="3"/>
      <c r="E509" s="3"/>
      <c r="F509" s="3"/>
      <c r="G509" s="3"/>
    </row>
    <row r="510" spans="3:7" ht="13.5">
      <c r="C510" s="3"/>
      <c r="D510" s="3"/>
      <c r="E510" s="3"/>
      <c r="F510" s="3"/>
      <c r="G510" s="3"/>
    </row>
    <row r="511" spans="3:7" ht="13.5">
      <c r="C511" s="3"/>
      <c r="D511" s="3"/>
      <c r="E511" s="3"/>
      <c r="F511" s="3"/>
      <c r="G511" s="3"/>
    </row>
    <row r="512" spans="3:7" ht="13.5">
      <c r="C512" s="3"/>
      <c r="D512" s="3"/>
      <c r="E512" s="3"/>
      <c r="F512" s="3"/>
      <c r="G512" s="3"/>
    </row>
    <row r="513" spans="3:7" ht="13.5">
      <c r="C513" s="3"/>
      <c r="D513" s="3"/>
      <c r="E513" s="3"/>
      <c r="F513" s="3"/>
      <c r="G513" s="3"/>
    </row>
    <row r="514" spans="3:7" ht="13.5">
      <c r="C514" s="3"/>
      <c r="D514" s="3"/>
      <c r="E514" s="3"/>
      <c r="F514" s="3"/>
      <c r="G514" s="3"/>
    </row>
    <row r="515" spans="3:7" ht="13.5">
      <c r="C515" s="3"/>
      <c r="D515" s="3"/>
      <c r="E515" s="3"/>
      <c r="F515" s="3"/>
      <c r="G515" s="3"/>
    </row>
    <row r="516" spans="3:7" ht="13.5">
      <c r="C516" s="3"/>
      <c r="D516" s="3"/>
      <c r="E516" s="3"/>
      <c r="F516" s="3"/>
      <c r="G516" s="3"/>
    </row>
    <row r="517" spans="3:7" ht="13.5">
      <c r="C517" s="3"/>
      <c r="D517" s="3"/>
      <c r="E517" s="3"/>
      <c r="F517" s="3"/>
      <c r="G517" s="3"/>
    </row>
    <row r="518" spans="3:7" ht="13.5">
      <c r="C518" s="3"/>
      <c r="D518" s="3"/>
      <c r="E518" s="3"/>
      <c r="F518" s="3"/>
      <c r="G518" s="3"/>
    </row>
    <row r="519" spans="3:7" ht="13.5">
      <c r="C519" s="3"/>
      <c r="D519" s="3"/>
      <c r="E519" s="3"/>
      <c r="F519" s="3"/>
      <c r="G519" s="3"/>
    </row>
    <row r="520" spans="3:7" ht="13.5">
      <c r="C520" s="3"/>
      <c r="D520" s="3"/>
      <c r="E520" s="3"/>
      <c r="F520" s="3"/>
      <c r="G520" s="3"/>
    </row>
    <row r="521" spans="3:7" ht="13.5">
      <c r="C521" s="3"/>
      <c r="D521" s="3"/>
      <c r="E521" s="3"/>
      <c r="F521" s="3"/>
      <c r="G521" s="3"/>
    </row>
    <row r="522" spans="3:7" ht="13.5">
      <c r="C522" s="3"/>
      <c r="D522" s="3"/>
      <c r="E522" s="3"/>
      <c r="F522" s="3"/>
      <c r="G522" s="3"/>
    </row>
    <row r="523" spans="3:7" ht="13.5">
      <c r="C523" s="3"/>
      <c r="D523" s="3"/>
      <c r="E523" s="3"/>
      <c r="F523" s="3"/>
      <c r="G523" s="3"/>
    </row>
    <row r="524" spans="3:7" ht="13.5">
      <c r="C524" s="3"/>
      <c r="D524" s="3"/>
      <c r="E524" s="3"/>
      <c r="F524" s="3"/>
      <c r="G524" s="3"/>
    </row>
    <row r="525" spans="3:7" ht="13.5">
      <c r="C525" s="3"/>
      <c r="D525" s="3"/>
      <c r="E525" s="3"/>
      <c r="F525" s="3"/>
      <c r="G525" s="3"/>
    </row>
    <row r="526" spans="3:7" ht="13.5">
      <c r="C526" s="3"/>
      <c r="D526" s="3"/>
      <c r="E526" s="3"/>
      <c r="F526" s="3"/>
      <c r="G526" s="3"/>
    </row>
    <row r="527" spans="3:7" ht="13.5">
      <c r="C527" s="3"/>
      <c r="D527" s="3"/>
      <c r="E527" s="3"/>
      <c r="F527" s="3"/>
      <c r="G527" s="3"/>
    </row>
    <row r="528" spans="3:7" ht="13.5">
      <c r="C528" s="3"/>
      <c r="D528" s="3"/>
      <c r="E528" s="3"/>
      <c r="F528" s="3"/>
      <c r="G528" s="3"/>
    </row>
    <row r="529" spans="3:7" ht="13.5">
      <c r="C529" s="3"/>
      <c r="D529" s="3"/>
      <c r="E529" s="3"/>
      <c r="F529" s="3"/>
      <c r="G529" s="3"/>
    </row>
    <row r="530" spans="3:7" ht="13.5">
      <c r="C530" s="3"/>
      <c r="D530" s="3"/>
      <c r="E530" s="3"/>
      <c r="F530" s="3"/>
      <c r="G530" s="3"/>
    </row>
    <row r="531" spans="3:7" ht="13.5">
      <c r="C531" s="3"/>
      <c r="D531" s="3"/>
      <c r="E531" s="3"/>
      <c r="F531" s="3"/>
      <c r="G531" s="3"/>
    </row>
    <row r="532" spans="3:7" ht="13.5">
      <c r="C532" s="3"/>
      <c r="D532" s="3"/>
      <c r="E532" s="3"/>
      <c r="F532" s="3"/>
      <c r="G532" s="3"/>
    </row>
    <row r="533" spans="3:7" ht="13.5">
      <c r="C533" s="3"/>
      <c r="D533" s="3"/>
      <c r="E533" s="3"/>
      <c r="F533" s="3"/>
      <c r="G533" s="3"/>
    </row>
    <row r="534" spans="3:7" ht="13.5">
      <c r="C534" s="3"/>
      <c r="D534" s="3"/>
      <c r="E534" s="3"/>
      <c r="F534" s="3"/>
      <c r="G534" s="3"/>
    </row>
    <row r="535" spans="3:7" ht="13.5">
      <c r="C535" s="3"/>
      <c r="D535" s="3"/>
      <c r="E535" s="3"/>
      <c r="F535" s="3"/>
      <c r="G535" s="3"/>
    </row>
    <row r="536" spans="3:7" ht="13.5">
      <c r="C536" s="3"/>
      <c r="D536" s="3"/>
      <c r="E536" s="3"/>
      <c r="F536" s="3"/>
      <c r="G536" s="3"/>
    </row>
    <row r="537" spans="3:7" ht="13.5">
      <c r="C537" s="3"/>
      <c r="D537" s="3"/>
      <c r="E537" s="3"/>
      <c r="F537" s="3"/>
      <c r="G537" s="3"/>
    </row>
    <row r="538" spans="3:7" ht="13.5">
      <c r="C538" s="3"/>
      <c r="D538" s="3"/>
      <c r="E538" s="3"/>
      <c r="F538" s="3"/>
      <c r="G538" s="3"/>
    </row>
    <row r="539" spans="3:7" ht="13.5">
      <c r="C539" s="3"/>
      <c r="D539" s="3"/>
      <c r="E539" s="3"/>
      <c r="F539" s="3"/>
      <c r="G539" s="3"/>
    </row>
    <row r="540" spans="3:7" ht="13.5">
      <c r="C540" s="3"/>
      <c r="D540" s="3"/>
      <c r="E540" s="3"/>
      <c r="F540" s="3"/>
      <c r="G540" s="3"/>
    </row>
    <row r="541" spans="3:7" ht="13.5">
      <c r="C541" s="3"/>
      <c r="D541" s="3"/>
      <c r="E541" s="3"/>
      <c r="F541" s="3"/>
      <c r="G541" s="3"/>
    </row>
    <row r="542" spans="3:7" ht="13.5">
      <c r="C542" s="3"/>
      <c r="D542" s="3"/>
      <c r="E542" s="3"/>
      <c r="F542" s="3"/>
      <c r="G542" s="3"/>
    </row>
    <row r="543" spans="3:7" ht="13.5">
      <c r="C543" s="3"/>
      <c r="D543" s="3"/>
      <c r="E543" s="3"/>
      <c r="F543" s="3"/>
      <c r="G543" s="3"/>
    </row>
    <row r="544" spans="3:7" ht="13.5">
      <c r="C544" s="3"/>
      <c r="D544" s="3"/>
      <c r="E544" s="3"/>
      <c r="F544" s="3"/>
      <c r="G544" s="3"/>
    </row>
    <row r="545" spans="3:7" ht="13.5">
      <c r="C545" s="3"/>
      <c r="D545" s="3"/>
      <c r="E545" s="3"/>
      <c r="F545" s="3"/>
      <c r="G545" s="3"/>
    </row>
    <row r="546" spans="3:7" ht="13.5">
      <c r="C546" s="3"/>
      <c r="D546" s="3"/>
      <c r="E546" s="3"/>
      <c r="F546" s="3"/>
      <c r="G546" s="3"/>
    </row>
    <row r="547" spans="3:7" ht="13.5">
      <c r="C547" s="3"/>
      <c r="D547" s="3"/>
      <c r="E547" s="3"/>
      <c r="F547" s="3"/>
      <c r="G547" s="3"/>
    </row>
    <row r="548" spans="3:7" ht="13.5">
      <c r="C548" s="3"/>
      <c r="D548" s="3"/>
      <c r="E548" s="3"/>
      <c r="F548" s="3"/>
      <c r="G548" s="3"/>
    </row>
    <row r="549" spans="3:7" ht="13.5">
      <c r="C549" s="3"/>
      <c r="D549" s="3"/>
      <c r="E549" s="3"/>
      <c r="F549" s="3"/>
      <c r="G549" s="3"/>
    </row>
    <row r="550" spans="3:7" ht="13.5">
      <c r="C550" s="3"/>
      <c r="D550" s="3"/>
      <c r="E550" s="3"/>
      <c r="F550" s="3"/>
      <c r="G550" s="3"/>
    </row>
    <row r="551" spans="3:7" ht="13.5">
      <c r="C551" s="3"/>
      <c r="D551" s="3"/>
      <c r="E551" s="3"/>
      <c r="F551" s="3"/>
      <c r="G551" s="3"/>
    </row>
    <row r="552" spans="3:7" ht="13.5">
      <c r="C552" s="3"/>
      <c r="D552" s="3"/>
      <c r="E552" s="3"/>
      <c r="F552" s="3"/>
      <c r="G552" s="3"/>
    </row>
    <row r="553" spans="3:7" ht="13.5">
      <c r="C553" s="3"/>
      <c r="D553" s="3"/>
      <c r="E553" s="3"/>
      <c r="F553" s="3"/>
      <c r="G553" s="3"/>
    </row>
    <row r="554" spans="3:7" ht="13.5">
      <c r="C554" s="3"/>
      <c r="D554" s="3"/>
      <c r="E554" s="3"/>
      <c r="F554" s="3"/>
      <c r="G554" s="3"/>
    </row>
    <row r="555" spans="3:7" ht="13.5">
      <c r="C555" s="3"/>
      <c r="D555" s="3"/>
      <c r="E555" s="3"/>
      <c r="F555" s="3"/>
      <c r="G555" s="3"/>
    </row>
    <row r="556" spans="3:7" ht="13.5">
      <c r="C556" s="3"/>
      <c r="D556" s="3"/>
      <c r="E556" s="3"/>
      <c r="F556" s="3"/>
      <c r="G556" s="3"/>
    </row>
    <row r="557" spans="3:7" ht="13.5">
      <c r="C557" s="3"/>
      <c r="D557" s="3"/>
      <c r="E557" s="3"/>
      <c r="F557" s="3"/>
      <c r="G557" s="3"/>
    </row>
    <row r="558" spans="3:7" ht="13.5">
      <c r="C558" s="3"/>
      <c r="D558" s="3"/>
      <c r="E558" s="3"/>
      <c r="F558" s="3"/>
      <c r="G558" s="3"/>
    </row>
    <row r="559" spans="3:7" ht="13.5">
      <c r="C559" s="3"/>
      <c r="D559" s="3"/>
      <c r="E559" s="3"/>
      <c r="F559" s="3"/>
      <c r="G559" s="3"/>
    </row>
    <row r="560" spans="3:7" ht="13.5">
      <c r="C560" s="3"/>
      <c r="D560" s="3"/>
      <c r="E560" s="3"/>
      <c r="F560" s="3"/>
      <c r="G560" s="3"/>
    </row>
    <row r="561" spans="3:7" ht="13.5">
      <c r="C561" s="3"/>
      <c r="D561" s="3"/>
      <c r="E561" s="3"/>
      <c r="F561" s="3"/>
      <c r="G561" s="3"/>
    </row>
    <row r="562" spans="3:7" ht="13.5">
      <c r="C562" s="3"/>
      <c r="D562" s="3"/>
      <c r="E562" s="3"/>
      <c r="F562" s="3"/>
      <c r="G562" s="3"/>
    </row>
    <row r="563" spans="3:7" ht="13.5">
      <c r="C563" s="3"/>
      <c r="D563" s="3"/>
      <c r="E563" s="3"/>
      <c r="F563" s="3"/>
      <c r="G563" s="3"/>
    </row>
    <row r="564" spans="3:7" ht="13.5">
      <c r="C564" s="3"/>
      <c r="D564" s="3"/>
      <c r="E564" s="3"/>
      <c r="F564" s="3"/>
      <c r="G564" s="3"/>
    </row>
    <row r="565" spans="3:7" ht="13.5">
      <c r="C565" s="3"/>
      <c r="D565" s="3"/>
      <c r="E565" s="3"/>
      <c r="F565" s="3"/>
      <c r="G565" s="3"/>
    </row>
    <row r="566" spans="3:7" ht="13.5">
      <c r="C566" s="3"/>
      <c r="D566" s="3"/>
      <c r="E566" s="3"/>
      <c r="F566" s="3"/>
      <c r="G566" s="3"/>
    </row>
    <row r="567" spans="3:7" ht="13.5">
      <c r="C567" s="3"/>
      <c r="D567" s="3"/>
      <c r="E567" s="3"/>
      <c r="F567" s="3"/>
      <c r="G567" s="3"/>
    </row>
    <row r="568" spans="3:7" ht="13.5">
      <c r="C568" s="3"/>
      <c r="D568" s="3"/>
      <c r="E568" s="3"/>
      <c r="F568" s="3"/>
      <c r="G568" s="3"/>
    </row>
    <row r="569" spans="3:7" ht="13.5">
      <c r="C569" s="3"/>
      <c r="D569" s="3"/>
      <c r="E569" s="3"/>
      <c r="F569" s="3"/>
      <c r="G569" s="3"/>
    </row>
    <row r="570" spans="3:7" ht="13.5">
      <c r="C570" s="3"/>
      <c r="D570" s="3"/>
      <c r="E570" s="3"/>
      <c r="F570" s="3"/>
      <c r="G570" s="3"/>
    </row>
    <row r="571" spans="3:7" ht="13.5">
      <c r="C571" s="3"/>
      <c r="D571" s="3"/>
      <c r="E571" s="3"/>
      <c r="F571" s="3"/>
      <c r="G571" s="3"/>
    </row>
    <row r="572" spans="3:7" ht="13.5">
      <c r="C572" s="3"/>
      <c r="D572" s="3"/>
      <c r="E572" s="3"/>
      <c r="F572" s="3"/>
      <c r="G572" s="3"/>
    </row>
    <row r="573" spans="3:7" ht="13.5">
      <c r="C573" s="3"/>
      <c r="D573" s="3"/>
      <c r="E573" s="3"/>
      <c r="F573" s="3"/>
      <c r="G573" s="3"/>
    </row>
    <row r="574" spans="3:7" ht="13.5">
      <c r="C574" s="3"/>
      <c r="D574" s="3"/>
      <c r="E574" s="3"/>
      <c r="F574" s="3"/>
      <c r="G574" s="3"/>
    </row>
    <row r="575" spans="3:7" ht="13.5">
      <c r="C575" s="3"/>
      <c r="D575" s="3"/>
      <c r="E575" s="3"/>
      <c r="F575" s="3"/>
      <c r="G575" s="3"/>
    </row>
    <row r="576" spans="3:7" ht="13.5">
      <c r="C576" s="3"/>
      <c r="D576" s="3"/>
      <c r="E576" s="3"/>
      <c r="F576" s="3"/>
      <c r="G576" s="3"/>
    </row>
    <row r="577" spans="3:7" ht="13.5">
      <c r="C577" s="3"/>
      <c r="D577" s="3"/>
      <c r="E577" s="3"/>
      <c r="F577" s="3"/>
      <c r="G577" s="3"/>
    </row>
    <row r="578" spans="3:7" ht="13.5">
      <c r="C578" s="3"/>
      <c r="D578" s="3"/>
      <c r="E578" s="3"/>
      <c r="F578" s="3"/>
      <c r="G578" s="3"/>
    </row>
    <row r="579" spans="3:7" ht="13.5">
      <c r="C579" s="3"/>
      <c r="D579" s="3"/>
      <c r="E579" s="3"/>
      <c r="F579" s="3"/>
      <c r="G579" s="3"/>
    </row>
    <row r="580" spans="3:7" ht="13.5">
      <c r="C580" s="3"/>
      <c r="D580" s="3"/>
      <c r="E580" s="3"/>
      <c r="F580" s="3"/>
      <c r="G580" s="3"/>
    </row>
    <row r="581" spans="3:7" ht="13.5">
      <c r="C581" s="3"/>
      <c r="D581" s="3"/>
      <c r="E581" s="3"/>
      <c r="F581" s="3"/>
      <c r="G581" s="3"/>
    </row>
    <row r="582" spans="3:7" ht="13.5">
      <c r="C582" s="3"/>
      <c r="D582" s="3"/>
      <c r="E582" s="3"/>
      <c r="F582" s="3"/>
      <c r="G582" s="3"/>
    </row>
    <row r="583" spans="3:7" ht="13.5">
      <c r="C583" s="3"/>
      <c r="D583" s="3"/>
      <c r="E583" s="3"/>
      <c r="F583" s="3"/>
      <c r="G583" s="3"/>
    </row>
    <row r="584" spans="3:7" ht="13.5">
      <c r="C584" s="3"/>
      <c r="D584" s="3"/>
      <c r="E584" s="3"/>
      <c r="F584" s="3"/>
      <c r="G584" s="3"/>
    </row>
    <row r="585" spans="3:7" ht="13.5">
      <c r="C585" s="3"/>
      <c r="D585" s="3"/>
      <c r="E585" s="3"/>
      <c r="F585" s="3"/>
      <c r="G585" s="3"/>
    </row>
    <row r="586" spans="3:7" ht="13.5">
      <c r="C586" s="3"/>
      <c r="D586" s="3"/>
      <c r="E586" s="3"/>
      <c r="F586" s="3"/>
      <c r="G586" s="3"/>
    </row>
    <row r="587" spans="3:7" ht="13.5">
      <c r="C587" s="3"/>
      <c r="D587" s="3"/>
      <c r="E587" s="3"/>
      <c r="F587" s="3"/>
      <c r="G587" s="3"/>
    </row>
    <row r="588" spans="3:7" ht="13.5">
      <c r="C588" s="3"/>
      <c r="D588" s="3"/>
      <c r="E588" s="3"/>
      <c r="F588" s="3"/>
      <c r="G588" s="3"/>
    </row>
    <row r="589" spans="3:7" ht="13.5">
      <c r="C589" s="3"/>
      <c r="D589" s="3"/>
      <c r="E589" s="3"/>
      <c r="F589" s="3"/>
      <c r="G589" s="3"/>
    </row>
    <row r="590" spans="3:7" ht="13.5">
      <c r="C590" s="3"/>
      <c r="D590" s="3"/>
      <c r="E590" s="3"/>
      <c r="F590" s="3"/>
      <c r="G590" s="3"/>
    </row>
    <row r="591" spans="3:7" ht="13.5">
      <c r="C591" s="3"/>
      <c r="D591" s="3"/>
      <c r="E591" s="3"/>
      <c r="F591" s="3"/>
      <c r="G591" s="3"/>
    </row>
    <row r="592" spans="3:7" ht="13.5">
      <c r="C592" s="3"/>
      <c r="D592" s="3"/>
      <c r="E592" s="3"/>
      <c r="F592" s="3"/>
      <c r="G592" s="3"/>
    </row>
    <row r="593" spans="3:7" ht="13.5">
      <c r="C593" s="3"/>
      <c r="D593" s="3"/>
      <c r="E593" s="3"/>
      <c r="F593" s="3"/>
      <c r="G593" s="3"/>
    </row>
    <row r="594" spans="3:7" ht="13.5">
      <c r="C594" s="3"/>
      <c r="D594" s="3"/>
      <c r="E594" s="3"/>
      <c r="F594" s="3"/>
      <c r="G594" s="3"/>
    </row>
    <row r="595" spans="3:7" ht="13.5">
      <c r="C595" s="3"/>
      <c r="D595" s="3"/>
      <c r="E595" s="3"/>
      <c r="F595" s="3"/>
      <c r="G595" s="3"/>
    </row>
    <row r="596" spans="3:7" ht="13.5">
      <c r="C596" s="3"/>
      <c r="D596" s="3"/>
      <c r="E596" s="3"/>
      <c r="F596" s="3"/>
      <c r="G596" s="3"/>
    </row>
    <row r="597" spans="3:7" ht="13.5">
      <c r="C597" s="3"/>
      <c r="D597" s="3"/>
      <c r="E597" s="3"/>
      <c r="F597" s="3"/>
      <c r="G597" s="3"/>
    </row>
    <row r="598" spans="3:7" ht="13.5">
      <c r="C598" s="3"/>
      <c r="D598" s="3"/>
      <c r="E598" s="3"/>
      <c r="F598" s="3"/>
      <c r="G598" s="3"/>
    </row>
    <row r="599" spans="3:7" ht="13.5">
      <c r="C599" s="3"/>
      <c r="D599" s="3"/>
      <c r="E599" s="3"/>
      <c r="F599" s="3"/>
      <c r="G599" s="3"/>
    </row>
    <row r="600" spans="3:7" ht="13.5">
      <c r="C600" s="3"/>
      <c r="D600" s="3"/>
      <c r="E600" s="3"/>
      <c r="F600" s="3"/>
      <c r="G600" s="3"/>
    </row>
    <row r="601" spans="3:7" ht="13.5">
      <c r="C601" s="3"/>
      <c r="D601" s="3"/>
      <c r="E601" s="3"/>
      <c r="F601" s="3"/>
      <c r="G601" s="3"/>
    </row>
    <row r="602" spans="3:7" ht="13.5">
      <c r="C602" s="3"/>
      <c r="D602" s="3"/>
      <c r="E602" s="3"/>
      <c r="F602" s="3"/>
      <c r="G602" s="3"/>
    </row>
    <row r="603" spans="3:7" ht="13.5">
      <c r="C603" s="3"/>
      <c r="D603" s="3"/>
      <c r="E603" s="3"/>
      <c r="F603" s="3"/>
      <c r="G603" s="3"/>
    </row>
    <row r="604" spans="3:7" ht="13.5">
      <c r="C604" s="3"/>
      <c r="D604" s="3"/>
      <c r="E604" s="3"/>
      <c r="F604" s="3"/>
      <c r="G604" s="3"/>
    </row>
    <row r="605" spans="3:7" ht="13.5">
      <c r="C605" s="3"/>
      <c r="D605" s="3"/>
      <c r="E605" s="3"/>
      <c r="F605" s="3"/>
      <c r="G605" s="3"/>
    </row>
    <row r="606" spans="3:7" ht="13.5">
      <c r="C606" s="3"/>
      <c r="D606" s="3"/>
      <c r="E606" s="3"/>
      <c r="F606" s="3"/>
      <c r="G606" s="3"/>
    </row>
    <row r="607" spans="3:7" ht="13.5">
      <c r="C607" s="3"/>
      <c r="D607" s="3"/>
      <c r="E607" s="3"/>
      <c r="F607" s="3"/>
      <c r="G607" s="3"/>
    </row>
    <row r="608" spans="3:7" ht="13.5">
      <c r="C608" s="3"/>
      <c r="D608" s="3"/>
      <c r="E608" s="3"/>
      <c r="F608" s="3"/>
      <c r="G608" s="3"/>
    </row>
    <row r="609" spans="3:7" ht="13.5">
      <c r="C609" s="3"/>
      <c r="D609" s="3"/>
      <c r="E609" s="3"/>
      <c r="F609" s="3"/>
      <c r="G609" s="3"/>
    </row>
    <row r="610" spans="3:7" ht="13.5">
      <c r="C610" s="3"/>
      <c r="D610" s="3"/>
      <c r="E610" s="3"/>
      <c r="F610" s="3"/>
      <c r="G610" s="3"/>
    </row>
    <row r="611" spans="3:7" ht="13.5">
      <c r="C611" s="3"/>
      <c r="D611" s="3"/>
      <c r="E611" s="3"/>
      <c r="F611" s="3"/>
      <c r="G611" s="3"/>
    </row>
    <row r="612" spans="3:7" ht="13.5">
      <c r="C612" s="3"/>
      <c r="D612" s="3"/>
      <c r="E612" s="3"/>
      <c r="F612" s="3"/>
      <c r="G612" s="3"/>
    </row>
    <row r="613" spans="3:7" ht="13.5">
      <c r="C613" s="3"/>
      <c r="D613" s="3"/>
      <c r="E613" s="3"/>
      <c r="F613" s="3"/>
      <c r="G613" s="3"/>
    </row>
    <row r="614" spans="3:7" ht="13.5">
      <c r="C614" s="3"/>
      <c r="D614" s="3"/>
      <c r="E614" s="3"/>
      <c r="F614" s="3"/>
      <c r="G614" s="3"/>
    </row>
    <row r="615" spans="3:7" ht="13.5">
      <c r="C615" s="3"/>
      <c r="D615" s="3"/>
      <c r="E615" s="3"/>
      <c r="F615" s="3"/>
      <c r="G615" s="3"/>
    </row>
    <row r="616" spans="3:7" ht="13.5">
      <c r="C616" s="3"/>
      <c r="D616" s="3"/>
      <c r="E616" s="3"/>
      <c r="F616" s="3"/>
      <c r="G616" s="3"/>
    </row>
    <row r="617" spans="3:7" ht="13.5">
      <c r="C617" s="3"/>
      <c r="D617" s="3"/>
      <c r="E617" s="3"/>
      <c r="F617" s="3"/>
      <c r="G617" s="3"/>
    </row>
    <row r="618" spans="3:7" ht="13.5">
      <c r="C618" s="3"/>
      <c r="D618" s="3"/>
      <c r="E618" s="3"/>
      <c r="F618" s="3"/>
      <c r="G618" s="3"/>
    </row>
    <row r="619" spans="3:7" ht="13.5">
      <c r="C619" s="3"/>
      <c r="D619" s="3"/>
      <c r="E619" s="3"/>
      <c r="F619" s="3"/>
      <c r="G619" s="3"/>
    </row>
    <row r="620" spans="3:7" ht="13.5">
      <c r="C620" s="3"/>
      <c r="D620" s="3"/>
      <c r="E620" s="3"/>
      <c r="F620" s="3"/>
      <c r="G620" s="3"/>
    </row>
    <row r="621" spans="3:7" ht="13.5">
      <c r="C621" s="3"/>
      <c r="D621" s="3"/>
      <c r="E621" s="3"/>
      <c r="F621" s="3"/>
      <c r="G621" s="3"/>
    </row>
    <row r="622" spans="3:7" ht="13.5">
      <c r="C622" s="3"/>
      <c r="D622" s="3"/>
      <c r="E622" s="3"/>
      <c r="F622" s="3"/>
      <c r="G622" s="3"/>
    </row>
    <row r="623" spans="3:7" ht="13.5">
      <c r="C623" s="3"/>
      <c r="D623" s="3"/>
      <c r="E623" s="3"/>
      <c r="F623" s="3"/>
      <c r="G623" s="3"/>
    </row>
    <row r="624" spans="3:7" ht="13.5">
      <c r="C624" s="3"/>
      <c r="D624" s="3"/>
      <c r="E624" s="3"/>
      <c r="F624" s="3"/>
      <c r="G624" s="3"/>
    </row>
    <row r="625" spans="3:7" ht="13.5">
      <c r="C625" s="3"/>
      <c r="D625" s="3"/>
      <c r="E625" s="3"/>
      <c r="F625" s="3"/>
      <c r="G625" s="3"/>
    </row>
    <row r="626" spans="3:7" ht="13.5">
      <c r="C626" s="3"/>
      <c r="D626" s="3"/>
      <c r="E626" s="3"/>
      <c r="F626" s="3"/>
      <c r="G626" s="3"/>
    </row>
    <row r="627" spans="3:7" ht="13.5">
      <c r="C627" s="3"/>
      <c r="D627" s="3"/>
      <c r="E627" s="3"/>
      <c r="F627" s="3"/>
      <c r="G627" s="3"/>
    </row>
    <row r="628" spans="3:7" ht="13.5">
      <c r="C628" s="3"/>
      <c r="D628" s="3"/>
      <c r="E628" s="3"/>
      <c r="F628" s="3"/>
      <c r="G628" s="3"/>
    </row>
    <row r="629" spans="3:7" ht="13.5">
      <c r="C629" s="3"/>
      <c r="D629" s="3"/>
      <c r="E629" s="3"/>
      <c r="F629" s="3"/>
      <c r="G629" s="3"/>
    </row>
    <row r="630" spans="3:7" ht="13.5">
      <c r="C630" s="3"/>
      <c r="D630" s="3"/>
      <c r="E630" s="3"/>
      <c r="F630" s="3"/>
      <c r="G630" s="3"/>
    </row>
    <row r="631" spans="3:7" ht="13.5">
      <c r="C631" s="3"/>
      <c r="D631" s="3"/>
      <c r="E631" s="3"/>
      <c r="F631" s="3"/>
      <c r="G631" s="3"/>
    </row>
    <row r="632" spans="3:7" ht="13.5">
      <c r="C632" s="3"/>
      <c r="D632" s="3"/>
      <c r="E632" s="3"/>
      <c r="F632" s="3"/>
      <c r="G632" s="3"/>
    </row>
    <row r="633" spans="3:7" ht="13.5">
      <c r="C633" s="3"/>
      <c r="D633" s="3"/>
      <c r="E633" s="3"/>
      <c r="F633" s="3"/>
      <c r="G633" s="3"/>
    </row>
    <row r="634" spans="3:7" ht="13.5">
      <c r="C634" s="3"/>
      <c r="D634" s="3"/>
      <c r="E634" s="3"/>
      <c r="F634" s="3"/>
      <c r="G634" s="3"/>
    </row>
    <row r="635" spans="3:7" ht="13.5">
      <c r="C635" s="3"/>
      <c r="D635" s="3"/>
      <c r="E635" s="3"/>
      <c r="F635" s="3"/>
      <c r="G635" s="3"/>
    </row>
    <row r="636" spans="3:7" ht="13.5">
      <c r="C636" s="3"/>
      <c r="D636" s="3"/>
      <c r="E636" s="3"/>
      <c r="F636" s="3"/>
      <c r="G636" s="3"/>
    </row>
    <row r="637" spans="3:7" ht="13.5">
      <c r="C637" s="3"/>
      <c r="D637" s="3"/>
      <c r="E637" s="3"/>
      <c r="F637" s="3"/>
      <c r="G637" s="3"/>
    </row>
    <row r="638" spans="3:7" ht="13.5">
      <c r="C638" s="3"/>
      <c r="D638" s="3"/>
      <c r="E638" s="3"/>
      <c r="F638" s="3"/>
      <c r="G638" s="3"/>
    </row>
    <row r="639" spans="3:7" ht="13.5">
      <c r="C639" s="3"/>
      <c r="D639" s="3"/>
      <c r="E639" s="3"/>
      <c r="F639" s="3"/>
      <c r="G639" s="3"/>
    </row>
    <row r="640" spans="3:7" ht="13.5">
      <c r="C640" s="3"/>
      <c r="D640" s="3"/>
      <c r="E640" s="3"/>
      <c r="F640" s="3"/>
      <c r="G640" s="3"/>
    </row>
    <row r="641" spans="3:7" ht="13.5">
      <c r="C641" s="3"/>
      <c r="D641" s="3"/>
      <c r="E641" s="3"/>
      <c r="F641" s="3"/>
      <c r="G641" s="3"/>
    </row>
    <row r="642" spans="3:7" ht="13.5">
      <c r="C642" s="3"/>
      <c r="D642" s="3"/>
      <c r="E642" s="3"/>
      <c r="F642" s="3"/>
      <c r="G642" s="3"/>
    </row>
    <row r="643" spans="3:7" ht="13.5">
      <c r="C643" s="3"/>
      <c r="D643" s="3"/>
      <c r="E643" s="3"/>
      <c r="F643" s="3"/>
      <c r="G643" s="3"/>
    </row>
    <row r="644" spans="3:7" ht="13.5">
      <c r="C644" s="3"/>
      <c r="D644" s="3"/>
      <c r="E644" s="3"/>
      <c r="F644" s="3"/>
      <c r="G644" s="3"/>
    </row>
    <row r="645" spans="3:7" ht="13.5">
      <c r="C645" s="3"/>
      <c r="D645" s="3"/>
      <c r="E645" s="3"/>
      <c r="F645" s="3"/>
      <c r="G645" s="3"/>
    </row>
    <row r="646" spans="3:7" ht="13.5">
      <c r="C646" s="3"/>
      <c r="D646" s="3"/>
      <c r="E646" s="3"/>
      <c r="F646" s="3"/>
      <c r="G646" s="3"/>
    </row>
    <row r="647" spans="3:7" ht="13.5">
      <c r="C647" s="3"/>
      <c r="D647" s="3"/>
      <c r="E647" s="3"/>
      <c r="F647" s="3"/>
      <c r="G647" s="3"/>
    </row>
    <row r="648" spans="3:7" ht="13.5">
      <c r="C648" s="3"/>
      <c r="D648" s="3"/>
      <c r="E648" s="3"/>
      <c r="F648" s="3"/>
      <c r="G648" s="3"/>
    </row>
    <row r="649" spans="3:7" ht="13.5">
      <c r="C649" s="3"/>
      <c r="D649" s="3"/>
      <c r="E649" s="3"/>
      <c r="F649" s="3"/>
      <c r="G649" s="3"/>
    </row>
    <row r="650" spans="3:7" ht="13.5">
      <c r="C650" s="3"/>
      <c r="D650" s="3"/>
      <c r="E650" s="3"/>
      <c r="F650" s="3"/>
      <c r="G650" s="3"/>
    </row>
    <row r="651" spans="3:7" ht="13.5">
      <c r="C651" s="3"/>
      <c r="D651" s="3"/>
      <c r="E651" s="3"/>
      <c r="F651" s="3"/>
      <c r="G651" s="3"/>
    </row>
    <row r="652" spans="3:7" ht="13.5">
      <c r="C652" s="3"/>
      <c r="D652" s="3"/>
      <c r="E652" s="3"/>
      <c r="F652" s="3"/>
      <c r="G652" s="3"/>
    </row>
    <row r="653" spans="3:7" ht="13.5">
      <c r="C653" s="3"/>
      <c r="D653" s="3"/>
      <c r="E653" s="3"/>
      <c r="F653" s="3"/>
      <c r="G653" s="3"/>
    </row>
    <row r="654" spans="3:7" ht="13.5">
      <c r="C654" s="3"/>
      <c r="D654" s="3"/>
      <c r="E654" s="3"/>
      <c r="F654" s="3"/>
      <c r="G654" s="3"/>
    </row>
    <row r="655" spans="3:7" ht="13.5">
      <c r="C655" s="3"/>
      <c r="D655" s="3"/>
      <c r="E655" s="3"/>
      <c r="F655" s="3"/>
      <c r="G655" s="3"/>
    </row>
    <row r="656" spans="3:7" ht="13.5">
      <c r="C656" s="3"/>
      <c r="D656" s="3"/>
      <c r="E656" s="3"/>
      <c r="F656" s="3"/>
      <c r="G656" s="3"/>
    </row>
    <row r="657" spans="3:7" ht="13.5">
      <c r="C657" s="3"/>
      <c r="D657" s="3"/>
      <c r="E657" s="3"/>
      <c r="F657" s="3"/>
      <c r="G657" s="3"/>
    </row>
    <row r="658" spans="3:7" ht="13.5">
      <c r="C658" s="3"/>
      <c r="D658" s="3"/>
      <c r="E658" s="3"/>
      <c r="F658" s="3"/>
      <c r="G658" s="3"/>
    </row>
    <row r="659" spans="3:7" ht="13.5">
      <c r="C659" s="3"/>
      <c r="D659" s="3"/>
      <c r="E659" s="3"/>
      <c r="F659" s="3"/>
      <c r="G659" s="3"/>
    </row>
    <row r="660" spans="3:7" ht="13.5">
      <c r="C660" s="3"/>
      <c r="D660" s="3"/>
      <c r="E660" s="3"/>
      <c r="F660" s="3"/>
      <c r="G660" s="3"/>
    </row>
    <row r="661" spans="3:7" ht="13.5">
      <c r="C661" s="3"/>
      <c r="D661" s="3"/>
      <c r="E661" s="3"/>
      <c r="F661" s="3"/>
      <c r="G661" s="3"/>
    </row>
    <row r="662" spans="3:7" ht="13.5">
      <c r="C662" s="3"/>
      <c r="D662" s="3"/>
      <c r="E662" s="3"/>
      <c r="F662" s="3"/>
      <c r="G662" s="3"/>
    </row>
    <row r="663" spans="3:7" ht="13.5">
      <c r="C663" s="3"/>
      <c r="D663" s="3"/>
      <c r="E663" s="3"/>
      <c r="F663" s="3"/>
      <c r="G663" s="3"/>
    </row>
    <row r="664" spans="3:7" ht="13.5">
      <c r="C664" s="3"/>
      <c r="D664" s="3"/>
      <c r="E664" s="3"/>
      <c r="F664" s="3"/>
      <c r="G664" s="3"/>
    </row>
    <row r="665" spans="3:7" ht="13.5">
      <c r="C665" s="3"/>
      <c r="D665" s="3"/>
      <c r="E665" s="3"/>
      <c r="F665" s="3"/>
      <c r="G665" s="3"/>
    </row>
    <row r="666" spans="3:7" ht="13.5">
      <c r="C666" s="3"/>
      <c r="D666" s="3"/>
      <c r="E666" s="3"/>
      <c r="F666" s="3"/>
      <c r="G666" s="3"/>
    </row>
    <row r="667" spans="3:7" ht="13.5">
      <c r="C667" s="3"/>
      <c r="D667" s="3"/>
      <c r="E667" s="3"/>
      <c r="F667" s="3"/>
      <c r="G667" s="3"/>
    </row>
    <row r="668" spans="3:7" ht="13.5">
      <c r="C668" s="3"/>
      <c r="D668" s="3"/>
      <c r="E668" s="3"/>
      <c r="F668" s="3"/>
      <c r="G668" s="3"/>
    </row>
    <row r="669" spans="3:7" ht="13.5">
      <c r="C669" s="3"/>
      <c r="D669" s="3"/>
      <c r="E669" s="3"/>
      <c r="F669" s="3"/>
      <c r="G669" s="3"/>
    </row>
    <row r="670" spans="3:7" ht="13.5">
      <c r="C670" s="3"/>
      <c r="D670" s="3"/>
      <c r="E670" s="3"/>
      <c r="F670" s="3"/>
      <c r="G670" s="3"/>
    </row>
    <row r="671" spans="3:7" ht="13.5">
      <c r="C671" s="3"/>
      <c r="D671" s="3"/>
      <c r="E671" s="3"/>
      <c r="F671" s="3"/>
      <c r="G671" s="3"/>
    </row>
    <row r="672" spans="3:7" ht="13.5">
      <c r="C672" s="3"/>
      <c r="D672" s="3"/>
      <c r="E672" s="3"/>
      <c r="F672" s="3"/>
      <c r="G672" s="3"/>
    </row>
    <row r="673" spans="3:7" ht="13.5">
      <c r="C673" s="3"/>
      <c r="D673" s="3"/>
      <c r="E673" s="3"/>
      <c r="F673" s="3"/>
      <c r="G673" s="3"/>
    </row>
    <row r="674" spans="3:7" ht="13.5">
      <c r="C674" s="3"/>
      <c r="D674" s="3"/>
      <c r="E674" s="3"/>
      <c r="F674" s="3"/>
      <c r="G674" s="3"/>
    </row>
    <row r="675" spans="3:7" ht="13.5">
      <c r="C675" s="3"/>
      <c r="D675" s="3"/>
      <c r="E675" s="3"/>
      <c r="F675" s="3"/>
      <c r="G675" s="3"/>
    </row>
    <row r="676" spans="3:7" ht="13.5">
      <c r="C676" s="3"/>
      <c r="D676" s="3"/>
      <c r="E676" s="3"/>
      <c r="F676" s="3"/>
      <c r="G676" s="3"/>
    </row>
    <row r="677" spans="3:7" ht="13.5">
      <c r="C677" s="3"/>
      <c r="D677" s="3"/>
      <c r="E677" s="3"/>
      <c r="F677" s="3"/>
      <c r="G677" s="3"/>
    </row>
    <row r="678" spans="3:7" ht="13.5">
      <c r="C678" s="3"/>
      <c r="D678" s="3"/>
      <c r="E678" s="3"/>
      <c r="F678" s="3"/>
      <c r="G678" s="3"/>
    </row>
    <row r="679" spans="3:7" ht="13.5">
      <c r="C679" s="3"/>
      <c r="D679" s="3"/>
      <c r="E679" s="3"/>
      <c r="F679" s="3"/>
      <c r="G679" s="3"/>
    </row>
    <row r="680" spans="3:7" ht="13.5">
      <c r="C680" s="3"/>
      <c r="D680" s="3"/>
      <c r="E680" s="3"/>
      <c r="F680" s="3"/>
      <c r="G680" s="3"/>
    </row>
    <row r="681" spans="3:7" ht="13.5">
      <c r="C681" s="3"/>
      <c r="D681" s="3"/>
      <c r="E681" s="3"/>
      <c r="F681" s="3"/>
      <c r="G681" s="3"/>
    </row>
    <row r="682" spans="3:7" ht="13.5">
      <c r="C682" s="3"/>
      <c r="D682" s="3"/>
      <c r="E682" s="3"/>
      <c r="F682" s="3"/>
      <c r="G682" s="3"/>
    </row>
    <row r="683" spans="3:7" ht="13.5">
      <c r="C683" s="3"/>
      <c r="D683" s="3"/>
      <c r="E683" s="3"/>
      <c r="F683" s="3"/>
      <c r="G683" s="3"/>
    </row>
    <row r="684" spans="3:7" ht="13.5">
      <c r="C684" s="3"/>
      <c r="D684" s="3"/>
      <c r="E684" s="3"/>
      <c r="F684" s="3"/>
      <c r="G684" s="3"/>
    </row>
    <row r="685" spans="3:7" ht="13.5">
      <c r="C685" s="3"/>
      <c r="D685" s="3"/>
      <c r="E685" s="3"/>
      <c r="F685" s="3"/>
      <c r="G685" s="3"/>
    </row>
    <row r="686" spans="3:7" ht="13.5">
      <c r="C686" s="3"/>
      <c r="D686" s="3"/>
      <c r="E686" s="3"/>
      <c r="F686" s="3"/>
      <c r="G686" s="3"/>
    </row>
    <row r="687" spans="3:7" ht="13.5">
      <c r="C687" s="3"/>
      <c r="D687" s="3"/>
      <c r="E687" s="3"/>
      <c r="F687" s="3"/>
      <c r="G687" s="3"/>
    </row>
    <row r="688" spans="3:7" ht="13.5">
      <c r="C688" s="3"/>
      <c r="D688" s="3"/>
      <c r="E688" s="3"/>
      <c r="F688" s="3"/>
      <c r="G688" s="3"/>
    </row>
    <row r="689" spans="3:7" ht="13.5">
      <c r="C689" s="3"/>
      <c r="D689" s="3"/>
      <c r="E689" s="3"/>
      <c r="F689" s="3"/>
      <c r="G689" s="3"/>
    </row>
    <row r="690" spans="3:7" ht="13.5">
      <c r="C690" s="3"/>
      <c r="D690" s="3"/>
      <c r="E690" s="3"/>
      <c r="F690" s="3"/>
      <c r="G690" s="3"/>
    </row>
    <row r="691" spans="3:7" ht="13.5">
      <c r="C691" s="3"/>
      <c r="D691" s="3"/>
      <c r="E691" s="3"/>
      <c r="F691" s="3"/>
      <c r="G691" s="3"/>
    </row>
    <row r="692" spans="3:7" ht="13.5">
      <c r="C692" s="3"/>
      <c r="D692" s="3"/>
      <c r="E692" s="3"/>
      <c r="F692" s="3"/>
      <c r="G692" s="3"/>
    </row>
    <row r="693" spans="3:7" ht="13.5">
      <c r="C693" s="3"/>
      <c r="D693" s="3"/>
      <c r="E693" s="3"/>
      <c r="F693" s="3"/>
      <c r="G693" s="3"/>
    </row>
    <row r="694" spans="3:7" ht="13.5">
      <c r="C694" s="3"/>
      <c r="D694" s="3"/>
      <c r="E694" s="3"/>
      <c r="F694" s="3"/>
      <c r="G694" s="3"/>
    </row>
    <row r="695" spans="3:7" ht="13.5">
      <c r="C695" s="3"/>
      <c r="D695" s="3"/>
      <c r="E695" s="3"/>
      <c r="F695" s="3"/>
      <c r="G695" s="3"/>
    </row>
    <row r="696" spans="3:7" ht="13.5">
      <c r="C696" s="3"/>
      <c r="D696" s="3"/>
      <c r="E696" s="3"/>
      <c r="F696" s="3"/>
      <c r="G696" s="3"/>
    </row>
    <row r="697" spans="3:7" ht="13.5">
      <c r="C697" s="3"/>
      <c r="D697" s="3"/>
      <c r="E697" s="3"/>
      <c r="F697" s="3"/>
      <c r="G697" s="3"/>
    </row>
    <row r="698" spans="3:7" ht="13.5">
      <c r="C698" s="3"/>
      <c r="D698" s="3"/>
      <c r="E698" s="3"/>
      <c r="F698" s="3"/>
      <c r="G698" s="3"/>
    </row>
    <row r="699" spans="3:7" ht="13.5">
      <c r="C699" s="3"/>
      <c r="D699" s="3"/>
      <c r="E699" s="3"/>
      <c r="F699" s="3"/>
      <c r="G699" s="3"/>
    </row>
    <row r="700" spans="3:7" ht="13.5">
      <c r="C700" s="3"/>
      <c r="D700" s="3"/>
      <c r="E700" s="3"/>
      <c r="F700" s="3"/>
      <c r="G700" s="3"/>
    </row>
    <row r="701" spans="3:7" ht="13.5">
      <c r="C701" s="3"/>
      <c r="D701" s="3"/>
      <c r="E701" s="3"/>
      <c r="F701" s="3"/>
      <c r="G701" s="3"/>
    </row>
    <row r="702" spans="3:7" ht="13.5">
      <c r="C702" s="3"/>
      <c r="D702" s="3"/>
      <c r="E702" s="3"/>
      <c r="F702" s="3"/>
      <c r="G702" s="3"/>
    </row>
    <row r="703" spans="3:7" ht="13.5">
      <c r="C703" s="3"/>
      <c r="D703" s="3"/>
      <c r="E703" s="3"/>
      <c r="F703" s="3"/>
      <c r="G703" s="3"/>
    </row>
    <row r="704" spans="3:7" ht="13.5">
      <c r="C704" s="3"/>
      <c r="D704" s="3"/>
      <c r="E704" s="3"/>
      <c r="F704" s="3"/>
      <c r="G704" s="3"/>
    </row>
    <row r="705" spans="3:7" ht="13.5">
      <c r="C705" s="3"/>
      <c r="D705" s="3"/>
      <c r="E705" s="3"/>
      <c r="F705" s="3"/>
      <c r="G705" s="3"/>
    </row>
    <row r="706" spans="3:7" ht="13.5">
      <c r="C706" s="3"/>
      <c r="D706" s="3"/>
      <c r="E706" s="3"/>
      <c r="F706" s="3"/>
      <c r="G706" s="3"/>
    </row>
    <row r="707" spans="3:7" ht="13.5">
      <c r="C707" s="3"/>
      <c r="D707" s="3"/>
      <c r="E707" s="3"/>
      <c r="F707" s="3"/>
      <c r="G707" s="3"/>
    </row>
    <row r="708" spans="3:7" ht="13.5">
      <c r="C708" s="3"/>
      <c r="D708" s="3"/>
      <c r="E708" s="3"/>
      <c r="F708" s="3"/>
      <c r="G708" s="3"/>
    </row>
    <row r="709" spans="3:7" ht="13.5">
      <c r="C709" s="3"/>
      <c r="D709" s="3"/>
      <c r="E709" s="3"/>
      <c r="F709" s="3"/>
      <c r="G709" s="3"/>
    </row>
    <row r="710" spans="3:7" ht="13.5">
      <c r="C710" s="3"/>
      <c r="D710" s="3"/>
      <c r="E710" s="3"/>
      <c r="F710" s="3"/>
      <c r="G710" s="3"/>
    </row>
    <row r="711" spans="3:7" ht="13.5">
      <c r="C711" s="3"/>
      <c r="D711" s="3"/>
      <c r="E711" s="3"/>
      <c r="F711" s="3"/>
      <c r="G711" s="3"/>
    </row>
    <row r="712" spans="3:7" ht="13.5">
      <c r="C712" s="3"/>
      <c r="D712" s="3"/>
      <c r="E712" s="3"/>
      <c r="F712" s="3"/>
      <c r="G712" s="3"/>
    </row>
    <row r="713" spans="3:7" ht="13.5">
      <c r="C713" s="3"/>
      <c r="D713" s="3"/>
      <c r="E713" s="3"/>
      <c r="F713" s="3"/>
      <c r="G713" s="3"/>
    </row>
    <row r="714" spans="3:7" ht="13.5">
      <c r="C714" s="3"/>
      <c r="D714" s="3"/>
      <c r="E714" s="3"/>
      <c r="F714" s="3"/>
      <c r="G714" s="3"/>
    </row>
    <row r="715" spans="3:7" ht="13.5">
      <c r="C715" s="3"/>
      <c r="D715" s="3"/>
      <c r="E715" s="3"/>
      <c r="F715" s="3"/>
      <c r="G715" s="3"/>
    </row>
    <row r="716" spans="3:7" ht="13.5">
      <c r="C716" s="3"/>
      <c r="D716" s="3"/>
      <c r="E716" s="3"/>
      <c r="F716" s="3"/>
      <c r="G716" s="3"/>
    </row>
    <row r="717" spans="3:7" ht="13.5">
      <c r="C717" s="3"/>
      <c r="D717" s="3"/>
      <c r="E717" s="3"/>
      <c r="F717" s="3"/>
      <c r="G717" s="3"/>
    </row>
    <row r="718" spans="3:7" ht="13.5">
      <c r="C718" s="3"/>
      <c r="D718" s="3"/>
      <c r="E718" s="3"/>
      <c r="F718" s="3"/>
      <c r="G718" s="3"/>
    </row>
    <row r="719" spans="3:7" ht="13.5">
      <c r="C719" s="3"/>
      <c r="D719" s="3"/>
      <c r="E719" s="3"/>
      <c r="F719" s="3"/>
      <c r="G719" s="3"/>
    </row>
    <row r="720" spans="3:7" ht="13.5">
      <c r="C720" s="3"/>
      <c r="D720" s="3"/>
      <c r="E720" s="3"/>
      <c r="F720" s="3"/>
      <c r="G720" s="3"/>
    </row>
    <row r="721" spans="3:7" ht="13.5">
      <c r="C721" s="3"/>
      <c r="D721" s="3"/>
      <c r="E721" s="3"/>
      <c r="F721" s="3"/>
      <c r="G721" s="3"/>
    </row>
    <row r="722" spans="3:7" ht="13.5">
      <c r="C722" s="3"/>
      <c r="D722" s="3"/>
      <c r="E722" s="3"/>
      <c r="F722" s="3"/>
      <c r="G722" s="3"/>
    </row>
    <row r="723" spans="3:7" ht="13.5">
      <c r="C723" s="3"/>
      <c r="D723" s="3"/>
      <c r="E723" s="3"/>
      <c r="F723" s="3"/>
      <c r="G723" s="3"/>
    </row>
    <row r="724" spans="3:7" ht="13.5">
      <c r="C724" s="3"/>
      <c r="D724" s="3"/>
      <c r="E724" s="3"/>
      <c r="F724" s="3"/>
      <c r="G724" s="3"/>
    </row>
    <row r="725" spans="3:7" ht="13.5">
      <c r="C725" s="3"/>
      <c r="D725" s="3"/>
      <c r="E725" s="3"/>
      <c r="F725" s="3"/>
      <c r="G725" s="3"/>
    </row>
    <row r="726" spans="3:7" ht="13.5">
      <c r="C726" s="3"/>
      <c r="D726" s="3"/>
      <c r="E726" s="3"/>
      <c r="F726" s="3"/>
      <c r="G726" s="3"/>
    </row>
    <row r="727" spans="3:7" ht="13.5">
      <c r="C727" s="3"/>
      <c r="D727" s="3"/>
      <c r="E727" s="3"/>
      <c r="F727" s="3"/>
      <c r="G727" s="3"/>
    </row>
    <row r="728" spans="3:7" ht="13.5">
      <c r="C728" s="3"/>
      <c r="D728" s="3"/>
      <c r="E728" s="3"/>
      <c r="F728" s="3"/>
      <c r="G728" s="3"/>
    </row>
    <row r="729" spans="3:7" ht="13.5">
      <c r="C729" s="3"/>
      <c r="D729" s="3"/>
      <c r="E729" s="3"/>
      <c r="F729" s="3"/>
      <c r="G729" s="3"/>
    </row>
    <row r="730" spans="3:7" ht="13.5">
      <c r="C730" s="3"/>
      <c r="D730" s="3"/>
      <c r="E730" s="3"/>
      <c r="F730" s="3"/>
      <c r="G730" s="3"/>
    </row>
    <row r="731" spans="3:7" ht="13.5">
      <c r="C731" s="3"/>
      <c r="D731" s="3"/>
      <c r="E731" s="3"/>
      <c r="F731" s="3"/>
      <c r="G731" s="3"/>
    </row>
    <row r="732" spans="3:7" ht="13.5">
      <c r="C732" s="3"/>
      <c r="D732" s="3"/>
      <c r="E732" s="3"/>
      <c r="F732" s="3"/>
      <c r="G732" s="3"/>
    </row>
    <row r="733" spans="3:7" ht="13.5">
      <c r="C733" s="3"/>
      <c r="D733" s="3"/>
      <c r="E733" s="3"/>
      <c r="F733" s="3"/>
      <c r="G733" s="3"/>
    </row>
    <row r="734" spans="3:7" ht="13.5">
      <c r="C734" s="3"/>
      <c r="D734" s="3"/>
      <c r="E734" s="3"/>
      <c r="F734" s="3"/>
      <c r="G734" s="3"/>
    </row>
    <row r="735" spans="3:7" ht="13.5">
      <c r="C735" s="3"/>
      <c r="D735" s="3"/>
      <c r="E735" s="3"/>
      <c r="F735" s="3"/>
      <c r="G735" s="3"/>
    </row>
    <row r="736" spans="3:7" ht="13.5">
      <c r="C736" s="3"/>
      <c r="D736" s="3"/>
      <c r="E736" s="3"/>
      <c r="F736" s="3"/>
      <c r="G736" s="3"/>
    </row>
    <row r="737" spans="3:7" ht="13.5">
      <c r="C737" s="3"/>
      <c r="D737" s="3"/>
      <c r="E737" s="3"/>
      <c r="F737" s="3"/>
      <c r="G737" s="3"/>
    </row>
    <row r="738" spans="3:7" ht="13.5">
      <c r="C738" s="3"/>
      <c r="D738" s="3"/>
      <c r="E738" s="3"/>
      <c r="F738" s="3"/>
      <c r="G738" s="3"/>
    </row>
    <row r="739" spans="3:7" ht="13.5">
      <c r="C739" s="3"/>
      <c r="D739" s="3"/>
      <c r="E739" s="3"/>
      <c r="F739" s="3"/>
      <c r="G739" s="3"/>
    </row>
    <row r="740" spans="3:7" ht="13.5">
      <c r="C740" s="3"/>
      <c r="D740" s="3"/>
      <c r="E740" s="3"/>
      <c r="F740" s="3"/>
      <c r="G740" s="3"/>
    </row>
    <row r="741" spans="3:7" ht="13.5">
      <c r="C741" s="3"/>
      <c r="D741" s="3"/>
      <c r="E741" s="3"/>
      <c r="F741" s="3"/>
      <c r="G741" s="3"/>
    </row>
    <row r="742" spans="3:7" ht="13.5">
      <c r="C742" s="3"/>
      <c r="D742" s="3"/>
      <c r="E742" s="3"/>
      <c r="F742" s="3"/>
      <c r="G742" s="3"/>
    </row>
    <row r="743" spans="3:7" ht="13.5">
      <c r="C743" s="3"/>
      <c r="D743" s="3"/>
      <c r="E743" s="3"/>
      <c r="F743" s="3"/>
      <c r="G743" s="3"/>
    </row>
    <row r="744" spans="3:7" ht="13.5">
      <c r="C744" s="3"/>
      <c r="D744" s="3"/>
      <c r="E744" s="3"/>
      <c r="F744" s="3"/>
      <c r="G744" s="3"/>
    </row>
    <row r="745" spans="3:7" ht="13.5">
      <c r="C745" s="3"/>
      <c r="D745" s="3"/>
      <c r="E745" s="3"/>
      <c r="F745" s="3"/>
      <c r="G745" s="3"/>
    </row>
    <row r="746" spans="3:7" ht="13.5">
      <c r="C746" s="3"/>
      <c r="D746" s="3"/>
      <c r="E746" s="3"/>
      <c r="F746" s="3"/>
      <c r="G746" s="3"/>
    </row>
    <row r="747" spans="3:7" ht="13.5">
      <c r="C747" s="3"/>
      <c r="D747" s="3"/>
      <c r="E747" s="3"/>
      <c r="F747" s="3"/>
      <c r="G747" s="3"/>
    </row>
    <row r="748" spans="3:7" ht="13.5">
      <c r="C748" s="3"/>
      <c r="D748" s="3"/>
      <c r="E748" s="3"/>
      <c r="F748" s="3"/>
      <c r="G748" s="3"/>
    </row>
    <row r="749" spans="3:7" ht="13.5">
      <c r="C749" s="3"/>
      <c r="D749" s="3"/>
      <c r="E749" s="3"/>
      <c r="F749" s="3"/>
      <c r="G749" s="3"/>
    </row>
    <row r="750" spans="3:7" ht="13.5">
      <c r="C750" s="3"/>
      <c r="D750" s="3"/>
      <c r="E750" s="3"/>
      <c r="F750" s="3"/>
      <c r="G750" s="3"/>
    </row>
    <row r="751" spans="3:7" ht="13.5">
      <c r="C751" s="3"/>
      <c r="D751" s="3"/>
      <c r="E751" s="3"/>
      <c r="F751" s="3"/>
      <c r="G751" s="3"/>
    </row>
    <row r="752" spans="3:7" ht="13.5">
      <c r="C752" s="3"/>
      <c r="D752" s="3"/>
      <c r="E752" s="3"/>
      <c r="F752" s="3"/>
      <c r="G752" s="3"/>
    </row>
    <row r="753" spans="3:7" ht="13.5">
      <c r="C753" s="3"/>
      <c r="D753" s="3"/>
      <c r="E753" s="3"/>
      <c r="F753" s="3"/>
      <c r="G753" s="3"/>
    </row>
    <row r="754" spans="3:7" ht="13.5">
      <c r="C754" s="3"/>
      <c r="D754" s="3"/>
      <c r="E754" s="3"/>
      <c r="F754" s="3"/>
      <c r="G754" s="3"/>
    </row>
    <row r="755" spans="3:7" ht="13.5">
      <c r="C755" s="3"/>
      <c r="D755" s="3"/>
      <c r="E755" s="3"/>
      <c r="F755" s="3"/>
      <c r="G755" s="3"/>
    </row>
    <row r="756" spans="3:7" ht="13.5">
      <c r="C756" s="3"/>
      <c r="D756" s="3"/>
      <c r="E756" s="3"/>
      <c r="F756" s="3"/>
      <c r="G756" s="3"/>
    </row>
  </sheetData>
  <printOptions/>
  <pageMargins left="0.33" right="0.27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13.625" style="5" customWidth="1"/>
    <col min="3" max="3" width="1.37890625" style="5" customWidth="1"/>
    <col min="4" max="4" width="13.625" style="5" customWidth="1"/>
    <col min="5" max="5" width="1.37890625" style="5" customWidth="1"/>
    <col min="6" max="6" width="13.625" style="5" customWidth="1"/>
    <col min="7" max="7" width="1.37890625" style="5" customWidth="1"/>
    <col min="8" max="8" width="13.625" style="5" customWidth="1"/>
    <col min="9" max="9" width="1.37890625" style="5" customWidth="1"/>
    <col min="10" max="10" width="13.625" style="5" customWidth="1"/>
    <col min="11" max="11" width="1.37890625" style="5" customWidth="1"/>
    <col min="12" max="12" width="13.625" style="5" customWidth="1"/>
    <col min="13" max="13" width="1.37890625" style="0" customWidth="1"/>
  </cols>
  <sheetData>
    <row r="1" spans="1:15" ht="63" customHeight="1">
      <c r="A1" s="17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O1" s="14">
        <v>1</v>
      </c>
    </row>
    <row r="2" spans="1:13" ht="35.25" customHeight="1">
      <c r="A2" s="17"/>
      <c r="B2" s="16" t="str">
        <f ca="1">INDIRECT("科目名!B"&amp;2+6*($O$1-1))</f>
        <v>事業所名</v>
      </c>
      <c r="C2" s="16"/>
      <c r="D2" s="16" t="str">
        <f ca="1">INDIRECT("科目名!C"&amp;2+6*($O$1-1))</f>
        <v>現金</v>
      </c>
      <c r="E2" s="16"/>
      <c r="F2" s="16" t="str">
        <f ca="1">INDIRECT("科目名!D"&amp;2+6*($O$1-1))</f>
        <v>鹿銀普通預金</v>
      </c>
      <c r="G2" s="16"/>
      <c r="H2" s="16" t="str">
        <f ca="1">INDIRECT("科目名!E"&amp;2+6*($O$1-1))</f>
        <v>商品</v>
      </c>
      <c r="I2" s="16"/>
      <c r="J2" s="16" t="str">
        <f ca="1">INDIRECT("科目名!F"&amp;2+6*($O$1-1))</f>
        <v>建物</v>
      </c>
      <c r="K2" s="16"/>
      <c r="L2" s="16" t="str">
        <f ca="1">INDIRECT("科目名!G"&amp;2+6*($O$1-1))</f>
        <v>機械装置</v>
      </c>
      <c r="M2" s="17"/>
    </row>
    <row r="3" spans="1:15" ht="35.25" customHeight="1">
      <c r="A3" s="17"/>
      <c r="B3" s="16" t="str">
        <f>B2</f>
        <v>事業所名</v>
      </c>
      <c r="C3" s="16"/>
      <c r="D3" s="16" t="str">
        <f>D2</f>
        <v>現金</v>
      </c>
      <c r="E3" s="16"/>
      <c r="F3" s="16" t="str">
        <f>F2</f>
        <v>鹿銀普通預金</v>
      </c>
      <c r="G3" s="16"/>
      <c r="H3" s="16" t="str">
        <f>H2</f>
        <v>商品</v>
      </c>
      <c r="I3" s="16"/>
      <c r="J3" s="16" t="str">
        <f>J2</f>
        <v>建物</v>
      </c>
      <c r="K3" s="16"/>
      <c r="L3" s="16" t="str">
        <f>L2</f>
        <v>機械装置</v>
      </c>
      <c r="M3" s="17"/>
      <c r="O3" t="s">
        <v>266</v>
      </c>
    </row>
    <row r="4" spans="1:16" ht="42.75" customHeight="1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O4" t="s">
        <v>267</v>
      </c>
      <c r="P4" t="s">
        <v>268</v>
      </c>
    </row>
    <row r="5" spans="1:15" ht="35.25" customHeight="1">
      <c r="A5" s="17"/>
      <c r="B5" s="16" t="str">
        <f ca="1">INDIRECT("科目名!B"&amp;3+6*($O$1-1))</f>
        <v>車輌運搬具</v>
      </c>
      <c r="C5" s="16"/>
      <c r="D5" s="16" t="str">
        <f ca="1">INDIRECT("科目名!C"&amp;3+6*($O$1-1))</f>
        <v>船舶</v>
      </c>
      <c r="E5" s="16"/>
      <c r="F5" s="16" t="str">
        <f ca="1">INDIRECT("科目名!D"&amp;3+6*($O$1-1))</f>
        <v>事業主貸</v>
      </c>
      <c r="G5" s="16"/>
      <c r="H5" s="16" t="str">
        <f ca="1">INDIRECT("科目名!E"&amp;3+6*($O$1-1))</f>
        <v>売上</v>
      </c>
      <c r="I5" s="16"/>
      <c r="J5" s="16" t="str">
        <f ca="1">INDIRECT("科目名!F"&amp;3+6*($O$1-1))</f>
        <v>自家消費</v>
      </c>
      <c r="K5" s="16"/>
      <c r="L5" s="16" t="str">
        <f ca="1">INDIRECT("科目名!G"&amp;3+6*($O$1-1))</f>
        <v>雑収入</v>
      </c>
      <c r="M5" s="17"/>
      <c r="O5" t="s">
        <v>269</v>
      </c>
    </row>
    <row r="6" spans="1:13" ht="35.25" customHeight="1">
      <c r="A6" s="17"/>
      <c r="B6" s="16" t="str">
        <f>B5</f>
        <v>車輌運搬具</v>
      </c>
      <c r="C6" s="16"/>
      <c r="D6" s="16" t="str">
        <f>D5</f>
        <v>船舶</v>
      </c>
      <c r="E6" s="16"/>
      <c r="F6" s="16" t="str">
        <f>F5</f>
        <v>事業主貸</v>
      </c>
      <c r="G6" s="16"/>
      <c r="H6" s="16" t="str">
        <f>H5</f>
        <v>売上</v>
      </c>
      <c r="I6" s="16"/>
      <c r="J6" s="16" t="str">
        <f>J5</f>
        <v>自家消費</v>
      </c>
      <c r="K6" s="16"/>
      <c r="L6" s="16" t="str">
        <f>L5</f>
        <v>雑収入</v>
      </c>
      <c r="M6" s="17"/>
    </row>
    <row r="7" spans="1:15" ht="42" customHeight="1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O7" t="s">
        <v>272</v>
      </c>
    </row>
    <row r="8" spans="1:15" ht="35.25" customHeight="1">
      <c r="A8" s="17"/>
      <c r="B8" s="16">
        <f ca="1">INDIRECT("科目名!B"&amp;4+6*($O$1-1))</f>
        <v>0</v>
      </c>
      <c r="C8" s="16"/>
      <c r="D8" s="16" t="str">
        <f ca="1">INDIRECT("科目名!C"&amp;4+6*($O$1-1))</f>
        <v>現金</v>
      </c>
      <c r="E8" s="16"/>
      <c r="F8" s="16" t="str">
        <f ca="1">INDIRECT("科目名!D"&amp;4+6*($O$1-1))</f>
        <v>鹿銀普通預金</v>
      </c>
      <c r="G8" s="16"/>
      <c r="H8" s="16" t="str">
        <f ca="1">INDIRECT("科目名!E"&amp;4+6*($O$1-1))</f>
        <v>漁協普通預金</v>
      </c>
      <c r="I8" s="16"/>
      <c r="J8" s="16" t="str">
        <f ca="1">INDIRECT("科目名!F"&amp;4+6*($O$1-1))</f>
        <v>機械装置</v>
      </c>
      <c r="K8" s="16"/>
      <c r="L8" s="16" t="str">
        <f ca="1">INDIRECT("科目名!G"&amp;4+6*($O$1-1))</f>
        <v>車輌運搬具</v>
      </c>
      <c r="M8" s="17"/>
      <c r="O8" t="s">
        <v>273</v>
      </c>
    </row>
    <row r="9" spans="1:13" ht="35.25" customHeight="1">
      <c r="A9" s="17"/>
      <c r="B9" s="16">
        <f>B8</f>
        <v>0</v>
      </c>
      <c r="C9" s="16"/>
      <c r="D9" s="16" t="str">
        <f>D8</f>
        <v>現金</v>
      </c>
      <c r="E9" s="16"/>
      <c r="F9" s="16" t="str">
        <f>F8</f>
        <v>鹿銀普通預金</v>
      </c>
      <c r="G9" s="16"/>
      <c r="H9" s="16" t="str">
        <f>H8</f>
        <v>漁協普通預金</v>
      </c>
      <c r="I9" s="16"/>
      <c r="J9" s="16" t="str">
        <f>J8</f>
        <v>機械装置</v>
      </c>
      <c r="K9" s="16"/>
      <c r="L9" s="16" t="str">
        <f>L8</f>
        <v>車輌運搬具</v>
      </c>
      <c r="M9" s="17"/>
    </row>
    <row r="10" spans="1:15" ht="50.25" customHeight="1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O10" t="s">
        <v>279</v>
      </c>
    </row>
    <row r="11" spans="1:15" ht="35.25" customHeight="1">
      <c r="A11" s="17"/>
      <c r="B11" s="16" t="str">
        <f ca="1">INDIRECT("科目名!B"&amp;5+6*($O$1-1))</f>
        <v>船舶</v>
      </c>
      <c r="C11" s="16"/>
      <c r="D11" s="16" t="str">
        <f ca="1">INDIRECT("科目名!C"&amp;5+6*($O$1-1))</f>
        <v>工具器具備品</v>
      </c>
      <c r="E11" s="16"/>
      <c r="F11" s="16" t="str">
        <f ca="1">INDIRECT("科目名!D"&amp;5+6*($O$1-1))</f>
        <v>出資金</v>
      </c>
      <c r="G11" s="16"/>
      <c r="H11" s="16" t="str">
        <f ca="1">INDIRECT("科目名!E"&amp;5+6*($O$1-1))</f>
        <v>事業主貸</v>
      </c>
      <c r="I11" s="16"/>
      <c r="J11" s="16" t="str">
        <f ca="1">INDIRECT("科目名!F"&amp;5+6*($O$1-1))</f>
        <v>売上</v>
      </c>
      <c r="K11" s="16"/>
      <c r="L11" s="16" t="str">
        <f ca="1">INDIRECT("科目名!G"&amp;5+6*($O$1-1))</f>
        <v>自家消費</v>
      </c>
      <c r="M11" s="17"/>
      <c r="O11" t="s">
        <v>280</v>
      </c>
    </row>
    <row r="12" spans="1:15" ht="35.25" customHeight="1">
      <c r="A12" s="17"/>
      <c r="B12" s="16" t="str">
        <f>B11</f>
        <v>船舶</v>
      </c>
      <c r="C12" s="16"/>
      <c r="D12" s="16" t="str">
        <f>D11</f>
        <v>工具器具備品</v>
      </c>
      <c r="E12" s="16"/>
      <c r="F12" s="16" t="str">
        <f>F11</f>
        <v>出資金</v>
      </c>
      <c r="G12" s="16"/>
      <c r="H12" s="16" t="str">
        <f>H11</f>
        <v>事業主貸</v>
      </c>
      <c r="I12" s="16"/>
      <c r="J12" s="16" t="str">
        <f>J11</f>
        <v>売上</v>
      </c>
      <c r="K12" s="16"/>
      <c r="L12" s="16" t="str">
        <f>L11</f>
        <v>自家消費</v>
      </c>
      <c r="M12" s="17"/>
      <c r="O12" t="s">
        <v>281</v>
      </c>
    </row>
    <row r="13" spans="1:13" ht="42.75" customHeight="1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35.25" customHeight="1">
      <c r="A14" s="17"/>
      <c r="B14" s="16" t="str">
        <f ca="1">INDIRECT("科目名!B"&amp;6+6*($O$1-1))</f>
        <v>事業所名</v>
      </c>
      <c r="C14" s="16"/>
      <c r="D14" s="16" t="str">
        <f ca="1">INDIRECT("科目名!C"&amp;6+6*($O$1-1))</f>
        <v>現金</v>
      </c>
      <c r="E14" s="16"/>
      <c r="F14" s="16" t="str">
        <f ca="1">INDIRECT("科目名!D"&amp;6+6*($O$1-1))</f>
        <v>南銀当座預金</v>
      </c>
      <c r="G14" s="16"/>
      <c r="H14" s="16" t="str">
        <f ca="1">INDIRECT("科目名!E"&amp;6+6*($O$1-1))</f>
        <v>鹿銀普通預金</v>
      </c>
      <c r="I14" s="16"/>
      <c r="J14" s="16" t="str">
        <f ca="1">INDIRECT("科目名!F"&amp;6+6*($O$1-1))</f>
        <v>南銀普通預金</v>
      </c>
      <c r="K14" s="16"/>
      <c r="L14" s="16" t="str">
        <f ca="1">INDIRECT("科目名!G"&amp;6+6*($O$1-1))</f>
        <v>農協普通預金</v>
      </c>
      <c r="M14" s="17"/>
    </row>
    <row r="15" spans="1:13" ht="35.25" customHeight="1">
      <c r="A15" s="17"/>
      <c r="B15" s="16" t="str">
        <f>B14</f>
        <v>事業所名</v>
      </c>
      <c r="C15" s="16"/>
      <c r="D15" s="16" t="str">
        <f>D14</f>
        <v>現金</v>
      </c>
      <c r="E15" s="16"/>
      <c r="F15" s="16" t="str">
        <f>F14</f>
        <v>南銀当座預金</v>
      </c>
      <c r="G15" s="16"/>
      <c r="H15" s="16" t="str">
        <f>H14</f>
        <v>鹿銀普通預金</v>
      </c>
      <c r="I15" s="16"/>
      <c r="J15" s="16" t="str">
        <f>J14</f>
        <v>南銀普通預金</v>
      </c>
      <c r="K15" s="16"/>
      <c r="L15" s="16" t="str">
        <f>L14</f>
        <v>農協普通預金</v>
      </c>
      <c r="M15" s="17"/>
    </row>
    <row r="16" spans="1:13" ht="42" customHeight="1">
      <c r="A16" s="1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35.25" customHeight="1">
      <c r="A17" s="17"/>
      <c r="B17" s="16" t="str">
        <f ca="1">INDIRECT("科目名!B"&amp;7+6*($O$1-1))</f>
        <v>鹿銀（ＫＣ）</v>
      </c>
      <c r="C17" s="16"/>
      <c r="D17" s="16" t="str">
        <f ca="1">INDIRECT("科目名!C"&amp;7+6*($O$1-1))</f>
        <v>商工貯蓄共済</v>
      </c>
      <c r="E17" s="16"/>
      <c r="F17" s="16" t="str">
        <f ca="1">INDIRECT("科目名!D"&amp;7+6*($O$1-1))</f>
        <v>売掛金</v>
      </c>
      <c r="G17" s="16"/>
      <c r="H17" s="16" t="str">
        <f ca="1">INDIRECT("科目名!E"&amp;7+6*($O$1-1))</f>
        <v>商品</v>
      </c>
      <c r="I17" s="16"/>
      <c r="J17" s="16" t="str">
        <f ca="1">INDIRECT("科目名!F"&amp;7+6*($O$1-1))</f>
        <v>立替金</v>
      </c>
      <c r="K17" s="16"/>
      <c r="L17" s="16" t="str">
        <f ca="1">INDIRECT("科目名!G"&amp;7+6*($O$1-1))</f>
        <v>建物</v>
      </c>
      <c r="M17" s="17"/>
    </row>
    <row r="18" spans="1:13" ht="35.25" customHeight="1">
      <c r="A18" s="17"/>
      <c r="B18" s="16" t="str">
        <f>B17</f>
        <v>鹿銀（ＫＣ）</v>
      </c>
      <c r="C18" s="16"/>
      <c r="D18" s="16" t="str">
        <f>D17</f>
        <v>商工貯蓄共済</v>
      </c>
      <c r="E18" s="16"/>
      <c r="F18" s="16" t="str">
        <f>F17</f>
        <v>売掛金</v>
      </c>
      <c r="G18" s="16"/>
      <c r="H18" s="16" t="str">
        <f>H17</f>
        <v>商品</v>
      </c>
      <c r="I18" s="16"/>
      <c r="J18" s="16" t="str">
        <f>J17</f>
        <v>立替金</v>
      </c>
      <c r="K18" s="16"/>
      <c r="L18" s="16" t="str">
        <f>L17</f>
        <v>建物</v>
      </c>
      <c r="M18" s="17"/>
    </row>
    <row r="19" spans="1:13" ht="13.5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3.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3.5">
      <c r="A21" s="1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3.5">
      <c r="A22" s="1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</sheetData>
  <printOptions/>
  <pageMargins left="0.37" right="0.52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O2" sqref="O2"/>
    </sheetView>
  </sheetViews>
  <sheetFormatPr defaultColWidth="9.00390625" defaultRowHeight="13.5"/>
  <cols>
    <col min="1" max="1" width="9.25390625" style="0" customWidth="1"/>
    <col min="2" max="2" width="11.375" style="5" customWidth="1"/>
    <col min="3" max="3" width="1.4921875" style="5" customWidth="1"/>
    <col min="4" max="4" width="11.375" style="5" customWidth="1"/>
    <col min="5" max="5" width="1.4921875" style="5" customWidth="1"/>
    <col min="6" max="6" width="11.375" style="5" customWidth="1"/>
    <col min="7" max="7" width="1.4921875" style="5" customWidth="1"/>
    <col min="8" max="8" width="11.375" style="5" customWidth="1"/>
    <col min="9" max="9" width="1.4921875" style="5" customWidth="1"/>
    <col min="10" max="10" width="11.375" style="5" customWidth="1"/>
    <col min="11" max="11" width="1.4921875" style="5" customWidth="1"/>
    <col min="12" max="12" width="11.375" style="5" customWidth="1"/>
    <col min="13" max="13" width="1.4921875" style="0" customWidth="1"/>
  </cols>
  <sheetData>
    <row r="1" spans="1:15" ht="17.2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8"/>
      <c r="N1" s="7"/>
      <c r="O1" s="14">
        <v>1</v>
      </c>
    </row>
    <row r="2" spans="1:15" ht="35.25" customHeight="1">
      <c r="A2" s="18"/>
      <c r="B2" s="19" t="str">
        <f ca="1">INDIRECT("科目名!B"&amp;2+8*($O$1-1))</f>
        <v>事業所名</v>
      </c>
      <c r="C2" s="19"/>
      <c r="D2" s="19" t="str">
        <f ca="1">INDIRECT("科目名!C"&amp;2+8*($O$1-1))</f>
        <v>現金</v>
      </c>
      <c r="E2" s="19"/>
      <c r="F2" s="19" t="str">
        <f ca="1">INDIRECT("科目名!D"&amp;2+8*($O$1-1))</f>
        <v>鹿銀普通預金</v>
      </c>
      <c r="G2" s="19"/>
      <c r="H2" s="19" t="str">
        <f ca="1">INDIRECT("科目名!E"&amp;2+8*($O$1-1))</f>
        <v>商品</v>
      </c>
      <c r="I2" s="19"/>
      <c r="J2" s="19" t="str">
        <f ca="1">INDIRECT("科目名!F"&amp;2+8*($O$1-1))</f>
        <v>建物</v>
      </c>
      <c r="K2" s="19"/>
      <c r="L2" s="19" t="str">
        <f ca="1">INDIRECT("科目名!G"&amp;2+8*($O$1-1))</f>
        <v>機械装置</v>
      </c>
      <c r="M2" s="18"/>
      <c r="N2" s="7"/>
      <c r="O2" t="s">
        <v>266</v>
      </c>
    </row>
    <row r="3" spans="1:16" ht="35.25" customHeight="1">
      <c r="A3" s="18"/>
      <c r="B3" s="19" t="str">
        <f>B2</f>
        <v>事業所名</v>
      </c>
      <c r="C3" s="19"/>
      <c r="D3" s="19" t="str">
        <f>D2</f>
        <v>現金</v>
      </c>
      <c r="E3" s="19"/>
      <c r="F3" s="19" t="str">
        <f>F2</f>
        <v>鹿銀普通預金</v>
      </c>
      <c r="G3" s="19"/>
      <c r="H3" s="19" t="str">
        <f>H2</f>
        <v>商品</v>
      </c>
      <c r="I3" s="19"/>
      <c r="J3" s="19" t="str">
        <f>J2</f>
        <v>建物</v>
      </c>
      <c r="K3" s="19"/>
      <c r="L3" s="19" t="str">
        <f>L2</f>
        <v>機械装置</v>
      </c>
      <c r="M3" s="18"/>
      <c r="N3" s="7"/>
      <c r="O3" t="s">
        <v>271</v>
      </c>
      <c r="P3" t="s">
        <v>270</v>
      </c>
    </row>
    <row r="4" spans="1:15" ht="25.5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8"/>
      <c r="N4" s="7"/>
      <c r="O4" t="s">
        <v>269</v>
      </c>
    </row>
    <row r="5" spans="1:14" ht="35.25" customHeight="1">
      <c r="A5" s="18"/>
      <c r="B5" s="19" t="str">
        <f ca="1">INDIRECT("科目名!B"&amp;3+8*($O$1-1))</f>
        <v>車輌運搬具</v>
      </c>
      <c r="C5" s="19"/>
      <c r="D5" s="19" t="str">
        <f ca="1">INDIRECT("科目名!C"&amp;3+8*($O$1-1))</f>
        <v>船舶</v>
      </c>
      <c r="E5" s="19"/>
      <c r="F5" s="19" t="str">
        <f ca="1">INDIRECT("科目名!D"&amp;3+8*($O$1-1))</f>
        <v>事業主貸</v>
      </c>
      <c r="G5" s="19"/>
      <c r="H5" s="19" t="str">
        <f ca="1">INDIRECT("科目名!E"&amp;3+8*($O$1-1))</f>
        <v>売上</v>
      </c>
      <c r="I5" s="19"/>
      <c r="J5" s="19" t="str">
        <f ca="1">INDIRECT("科目名!F"&amp;3+8*($O$1-1))</f>
        <v>自家消費</v>
      </c>
      <c r="K5" s="19"/>
      <c r="L5" s="19" t="str">
        <f ca="1">INDIRECT("科目名!G"&amp;3+8*($O$1-1))</f>
        <v>雑収入</v>
      </c>
      <c r="M5" s="18"/>
      <c r="N5" s="7"/>
    </row>
    <row r="6" spans="1:15" ht="35.25" customHeight="1">
      <c r="A6" s="18"/>
      <c r="B6" s="19" t="str">
        <f>B5</f>
        <v>車輌運搬具</v>
      </c>
      <c r="C6" s="19"/>
      <c r="D6" s="19" t="str">
        <f>D5</f>
        <v>船舶</v>
      </c>
      <c r="E6" s="19"/>
      <c r="F6" s="19" t="str">
        <f>F5</f>
        <v>事業主貸</v>
      </c>
      <c r="G6" s="19"/>
      <c r="H6" s="19" t="str">
        <f>H5</f>
        <v>売上</v>
      </c>
      <c r="I6" s="19"/>
      <c r="J6" s="19" t="str">
        <f>J5</f>
        <v>自家消費</v>
      </c>
      <c r="K6" s="19"/>
      <c r="L6" s="19" t="str">
        <f>L5</f>
        <v>雑収入</v>
      </c>
      <c r="M6" s="18"/>
      <c r="N6" s="7"/>
      <c r="O6" t="s">
        <v>272</v>
      </c>
    </row>
    <row r="7" spans="1:15" ht="26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7"/>
      <c r="O7" t="s">
        <v>273</v>
      </c>
    </row>
    <row r="8" spans="1:14" ht="35.25" customHeight="1">
      <c r="A8" s="18"/>
      <c r="B8" s="19">
        <f ca="1">INDIRECT("科目名!B"&amp;4+8*($O$1-1))</f>
        <v>0</v>
      </c>
      <c r="C8" s="19"/>
      <c r="D8" s="19" t="str">
        <f ca="1">INDIRECT("科目名!C"&amp;4+8*($O$1-1))</f>
        <v>現金</v>
      </c>
      <c r="E8" s="19"/>
      <c r="F8" s="19" t="str">
        <f ca="1">INDIRECT("科目名!D"&amp;4+8*($O$1-1))</f>
        <v>鹿銀普通預金</v>
      </c>
      <c r="G8" s="19"/>
      <c r="H8" s="19" t="str">
        <f ca="1">INDIRECT("科目名!E"&amp;4+8*($O$1-1))</f>
        <v>漁協普通預金</v>
      </c>
      <c r="I8" s="19"/>
      <c r="J8" s="19" t="str">
        <f ca="1">INDIRECT("科目名!F"&amp;4+8*($O$1-1))</f>
        <v>機械装置</v>
      </c>
      <c r="K8" s="19"/>
      <c r="L8" s="19" t="str">
        <f ca="1">INDIRECT("科目名!G"&amp;4+8*($O$1-1))</f>
        <v>車輌運搬具</v>
      </c>
      <c r="M8" s="18"/>
      <c r="N8" s="7"/>
    </row>
    <row r="9" spans="1:14" ht="35.25" customHeight="1">
      <c r="A9" s="18"/>
      <c r="B9" s="19">
        <f>B8</f>
        <v>0</v>
      </c>
      <c r="C9" s="19"/>
      <c r="D9" s="19" t="str">
        <f>D8</f>
        <v>現金</v>
      </c>
      <c r="E9" s="19"/>
      <c r="F9" s="19" t="str">
        <f>F8</f>
        <v>鹿銀普通預金</v>
      </c>
      <c r="G9" s="19"/>
      <c r="H9" s="19" t="str">
        <f>H8</f>
        <v>漁協普通預金</v>
      </c>
      <c r="I9" s="19"/>
      <c r="J9" s="19" t="str">
        <f>J8</f>
        <v>機械装置</v>
      </c>
      <c r="K9" s="19"/>
      <c r="L9" s="19" t="str">
        <f>L8</f>
        <v>車輌運搬具</v>
      </c>
      <c r="M9" s="18"/>
      <c r="N9" s="7"/>
    </row>
    <row r="10" spans="1:15" ht="25.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8"/>
      <c r="N10" s="7"/>
      <c r="O10" t="s">
        <v>279</v>
      </c>
    </row>
    <row r="11" spans="1:15" ht="35.25" customHeight="1">
      <c r="A11" s="18"/>
      <c r="B11" s="19" t="str">
        <f ca="1">INDIRECT("科目名!B"&amp;5+8*($O$1-1))</f>
        <v>船舶</v>
      </c>
      <c r="C11" s="19"/>
      <c r="D11" s="19" t="str">
        <f ca="1">INDIRECT("科目名!C"&amp;5+8*($O$1-1))</f>
        <v>工具器具備品</v>
      </c>
      <c r="E11" s="19"/>
      <c r="F11" s="19" t="str">
        <f ca="1">INDIRECT("科目名!D"&amp;5+8*($O$1-1))</f>
        <v>出資金</v>
      </c>
      <c r="G11" s="19"/>
      <c r="H11" s="19" t="str">
        <f ca="1">INDIRECT("科目名!E"&amp;5+8*($O$1-1))</f>
        <v>事業主貸</v>
      </c>
      <c r="I11" s="19"/>
      <c r="J11" s="19" t="str">
        <f ca="1">INDIRECT("科目名!F"&amp;5+8*($O$1-1))</f>
        <v>売上</v>
      </c>
      <c r="K11" s="19"/>
      <c r="L11" s="19" t="str">
        <f ca="1">INDIRECT("科目名!G"&amp;5+8*($O$1-1))</f>
        <v>自家消費</v>
      </c>
      <c r="M11" s="18"/>
      <c r="N11" s="7"/>
      <c r="O11" t="s">
        <v>280</v>
      </c>
    </row>
    <row r="12" spans="1:15" ht="35.25" customHeight="1">
      <c r="A12" s="18"/>
      <c r="B12" s="19" t="str">
        <f>B11</f>
        <v>船舶</v>
      </c>
      <c r="C12" s="19"/>
      <c r="D12" s="19" t="str">
        <f>D11</f>
        <v>工具器具備品</v>
      </c>
      <c r="E12" s="19"/>
      <c r="F12" s="19" t="str">
        <f>F11</f>
        <v>出資金</v>
      </c>
      <c r="G12" s="19"/>
      <c r="H12" s="19" t="str">
        <f>H11</f>
        <v>事業主貸</v>
      </c>
      <c r="I12" s="19"/>
      <c r="J12" s="19" t="str">
        <f>J11</f>
        <v>売上</v>
      </c>
      <c r="K12" s="19"/>
      <c r="L12" s="19" t="str">
        <f>L11</f>
        <v>自家消費</v>
      </c>
      <c r="M12" s="18"/>
      <c r="N12" s="7"/>
      <c r="O12" t="s">
        <v>281</v>
      </c>
    </row>
    <row r="13" spans="1:14" ht="33" customHeight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8"/>
      <c r="N13" s="7"/>
    </row>
    <row r="14" spans="1:14" ht="35.25" customHeight="1">
      <c r="A14" s="18"/>
      <c r="B14" s="19" t="str">
        <f ca="1">INDIRECT("科目名!B"&amp;6+8*($O$1-1))</f>
        <v>事業所名</v>
      </c>
      <c r="C14" s="19"/>
      <c r="D14" s="19" t="str">
        <f ca="1">INDIRECT("科目名!C"&amp;6+8*($O$1-1))</f>
        <v>現金</v>
      </c>
      <c r="E14" s="19"/>
      <c r="F14" s="19" t="str">
        <f ca="1">INDIRECT("科目名!D"&amp;6+8*($O$1-1))</f>
        <v>南銀当座預金</v>
      </c>
      <c r="G14" s="19"/>
      <c r="H14" s="19" t="str">
        <f ca="1">INDIRECT("科目名!E"&amp;6+8*($O$1-1))</f>
        <v>鹿銀普通預金</v>
      </c>
      <c r="I14" s="19"/>
      <c r="J14" s="19" t="str">
        <f ca="1">INDIRECT("科目名!F"&amp;6+8*($O$1-1))</f>
        <v>南銀普通預金</v>
      </c>
      <c r="K14" s="19"/>
      <c r="L14" s="19" t="str">
        <f ca="1">INDIRECT("科目名!G"&amp;6+8*($O$1-1))</f>
        <v>農協普通預金</v>
      </c>
      <c r="M14" s="18"/>
      <c r="N14" s="7"/>
    </row>
    <row r="15" spans="1:14" ht="35.25" customHeight="1">
      <c r="A15" s="18"/>
      <c r="B15" s="19" t="str">
        <f>B14</f>
        <v>事業所名</v>
      </c>
      <c r="C15" s="19"/>
      <c r="D15" s="19" t="str">
        <f>D14</f>
        <v>現金</v>
      </c>
      <c r="E15" s="19"/>
      <c r="F15" s="19" t="str">
        <f>F14</f>
        <v>南銀当座預金</v>
      </c>
      <c r="G15" s="19"/>
      <c r="H15" s="19" t="str">
        <f>H14</f>
        <v>鹿銀普通預金</v>
      </c>
      <c r="I15" s="19"/>
      <c r="J15" s="19" t="str">
        <f>J14</f>
        <v>南銀普通預金</v>
      </c>
      <c r="K15" s="19"/>
      <c r="L15" s="19" t="str">
        <f>L14</f>
        <v>農協普通預金</v>
      </c>
      <c r="M15" s="18"/>
      <c r="N15" s="7"/>
    </row>
    <row r="16" spans="1:14" ht="25.5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8"/>
      <c r="N16" s="7"/>
    </row>
    <row r="17" spans="1:14" ht="35.25" customHeight="1">
      <c r="A17" s="18"/>
      <c r="B17" s="19" t="str">
        <f ca="1">INDIRECT("科目名!B"&amp;7+8*($O$1-1))</f>
        <v>鹿銀（ＫＣ）</v>
      </c>
      <c r="C17" s="19"/>
      <c r="D17" s="19" t="str">
        <f ca="1">INDIRECT("科目名!C"&amp;7+8*($O$1-1))</f>
        <v>商工貯蓄共済</v>
      </c>
      <c r="E17" s="19"/>
      <c r="F17" s="19" t="str">
        <f ca="1">INDIRECT("科目名!D"&amp;7+8*($O$1-1))</f>
        <v>売掛金</v>
      </c>
      <c r="G17" s="19"/>
      <c r="H17" s="19" t="str">
        <f ca="1">INDIRECT("科目名!E"&amp;7+8*($O$1-1))</f>
        <v>商品</v>
      </c>
      <c r="I17" s="19"/>
      <c r="J17" s="19" t="str">
        <f ca="1">INDIRECT("科目名!F"&amp;7+8*($O$1-1))</f>
        <v>立替金</v>
      </c>
      <c r="K17" s="19"/>
      <c r="L17" s="19" t="str">
        <f ca="1">INDIRECT("科目名!G"&amp;7+8*($O$1-1))</f>
        <v>建物</v>
      </c>
      <c r="M17" s="18"/>
      <c r="N17" s="7"/>
    </row>
    <row r="18" spans="1:14" ht="35.25" customHeight="1">
      <c r="A18" s="18"/>
      <c r="B18" s="19" t="str">
        <f>B17</f>
        <v>鹿銀（ＫＣ）</v>
      </c>
      <c r="C18" s="19"/>
      <c r="D18" s="19" t="str">
        <f>D17</f>
        <v>商工貯蓄共済</v>
      </c>
      <c r="E18" s="19"/>
      <c r="F18" s="19" t="str">
        <f>F17</f>
        <v>売掛金</v>
      </c>
      <c r="G18" s="19"/>
      <c r="H18" s="19" t="str">
        <f>H17</f>
        <v>商品</v>
      </c>
      <c r="I18" s="19"/>
      <c r="J18" s="19" t="str">
        <f>J17</f>
        <v>立替金</v>
      </c>
      <c r="K18" s="19"/>
      <c r="L18" s="19" t="str">
        <f>L17</f>
        <v>建物</v>
      </c>
      <c r="M18" s="18"/>
      <c r="N18" s="7"/>
    </row>
    <row r="19" spans="1:14" ht="26.25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8"/>
      <c r="N19" s="7"/>
    </row>
    <row r="20" spans="1:14" ht="35.25" customHeight="1">
      <c r="A20" s="18"/>
      <c r="B20" s="19" t="str">
        <f ca="1">INDIRECT("科目名!B"&amp;8+8*($O$1-1))</f>
        <v>車輌運搬具</v>
      </c>
      <c r="C20" s="19"/>
      <c r="D20" s="19" t="str">
        <f ca="1">INDIRECT("科目名!C"&amp;8+8*($O$1-1))</f>
        <v>工具器具備品</v>
      </c>
      <c r="E20" s="19"/>
      <c r="F20" s="19" t="str">
        <f ca="1">INDIRECT("科目名!D"&amp;8+8*($O$1-1))</f>
        <v>事業主貸</v>
      </c>
      <c r="G20" s="19"/>
      <c r="H20" s="19">
        <f ca="1">INDIRECT("科目名!E"&amp;8+8*($O$1-1))</f>
        <v>0</v>
      </c>
      <c r="I20" s="19"/>
      <c r="J20" s="19" t="str">
        <f ca="1">INDIRECT("科目名!F"&amp;8+8*($O$1-1))</f>
        <v>売上</v>
      </c>
      <c r="K20" s="19"/>
      <c r="L20" s="19" t="str">
        <f ca="1">INDIRECT("科目名!G"&amp;8+8*($O$1-1))</f>
        <v>雑収入</v>
      </c>
      <c r="M20" s="18"/>
      <c r="N20" s="7"/>
    </row>
    <row r="21" spans="1:14" ht="35.25" customHeight="1">
      <c r="A21" s="18"/>
      <c r="B21" s="19" t="str">
        <f>B20</f>
        <v>車輌運搬具</v>
      </c>
      <c r="C21" s="19"/>
      <c r="D21" s="19" t="str">
        <f>D20</f>
        <v>工具器具備品</v>
      </c>
      <c r="E21" s="19"/>
      <c r="F21" s="19" t="str">
        <f>F20</f>
        <v>事業主貸</v>
      </c>
      <c r="G21" s="19"/>
      <c r="H21" s="19">
        <f>H20</f>
        <v>0</v>
      </c>
      <c r="I21" s="19"/>
      <c r="J21" s="19" t="str">
        <f>J20</f>
        <v>売上</v>
      </c>
      <c r="K21" s="19"/>
      <c r="L21" s="19" t="str">
        <f>L20</f>
        <v>雑収入</v>
      </c>
      <c r="M21" s="18"/>
      <c r="N21" s="7"/>
    </row>
    <row r="22" spans="1:14" ht="25.5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8"/>
      <c r="N22" s="7"/>
    </row>
    <row r="23" spans="1:14" ht="35.25" customHeight="1">
      <c r="A23" s="20"/>
      <c r="B23" s="19" t="str">
        <f ca="1">INDIRECT("科目名!B"&amp;9+8*($O$1-1))</f>
        <v>事業所名</v>
      </c>
      <c r="C23" s="19"/>
      <c r="D23" s="19" t="str">
        <f ca="1">INDIRECT("科目名!C"&amp;9+8*($O$1-1))</f>
        <v>現金</v>
      </c>
      <c r="E23" s="19"/>
      <c r="F23" s="19" t="str">
        <f ca="1">INDIRECT("科目名!D"&amp;9+8*($O$1-1))</f>
        <v>鹿銀普通預金</v>
      </c>
      <c r="G23" s="19"/>
      <c r="H23" s="19" t="str">
        <f ca="1">INDIRECT("科目名!E"&amp;9+8*($O$1-1))</f>
        <v>農協普通預金</v>
      </c>
      <c r="I23" s="19"/>
      <c r="J23" s="19" t="str">
        <f ca="1">INDIRECT("科目名!F"&amp;9+8*($O$1-1))</f>
        <v>売掛金</v>
      </c>
      <c r="K23" s="19"/>
      <c r="L23" s="19" t="str">
        <f ca="1">INDIRECT("科目名!G"&amp;9+8*($O$1-1))</f>
        <v>商品</v>
      </c>
      <c r="M23" s="17"/>
      <c r="N23" s="7"/>
    </row>
    <row r="24" spans="1:14" ht="35.25" customHeight="1">
      <c r="A24" s="20"/>
      <c r="B24" s="19" t="str">
        <f>B23</f>
        <v>事業所名</v>
      </c>
      <c r="C24" s="19"/>
      <c r="D24" s="19" t="str">
        <f>D23</f>
        <v>現金</v>
      </c>
      <c r="E24" s="19"/>
      <c r="F24" s="19" t="str">
        <f>F23</f>
        <v>鹿銀普通預金</v>
      </c>
      <c r="G24" s="19"/>
      <c r="H24" s="19" t="str">
        <f>H23</f>
        <v>農協普通預金</v>
      </c>
      <c r="I24" s="19"/>
      <c r="J24" s="19" t="str">
        <f>J23</f>
        <v>売掛金</v>
      </c>
      <c r="K24" s="19"/>
      <c r="L24" s="19" t="str">
        <f>L23</f>
        <v>商品</v>
      </c>
      <c r="M24" s="17"/>
      <c r="N24" s="7"/>
    </row>
    <row r="25" spans="1:14" ht="13.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7"/>
      <c r="N25" s="7"/>
    </row>
    <row r="26" spans="1:14" ht="13.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7"/>
      <c r="N26" s="7"/>
    </row>
  </sheetData>
  <printOptions/>
  <pageMargins left="0.37" right="0.52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79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2" customWidth="1"/>
    <col min="2" max="7" width="12.625" style="12" customWidth="1"/>
    <col min="8" max="16384" width="9.00390625" style="9" customWidth="1"/>
  </cols>
  <sheetData>
    <row r="1" spans="3:7" ht="12">
      <c r="C1" s="12" t="s">
        <v>0</v>
      </c>
      <c r="D1" s="12" t="s">
        <v>1</v>
      </c>
      <c r="E1" s="12" t="s">
        <v>3</v>
      </c>
      <c r="F1" s="12" t="s">
        <v>4</v>
      </c>
      <c r="G1" s="12" t="s">
        <v>23</v>
      </c>
    </row>
    <row r="2" spans="2:7" ht="12">
      <c r="B2" s="12" t="s">
        <v>24</v>
      </c>
      <c r="C2" s="12" t="s">
        <v>25</v>
      </c>
      <c r="D2" s="12" t="s">
        <v>7</v>
      </c>
      <c r="E2" s="12" t="s">
        <v>10</v>
      </c>
      <c r="F2" s="12" t="s">
        <v>12</v>
      </c>
      <c r="G2" s="12" t="s">
        <v>11</v>
      </c>
    </row>
    <row r="3" spans="3:7" ht="12">
      <c r="C3" s="12" t="s">
        <v>0</v>
      </c>
      <c r="D3" s="12" t="s">
        <v>1</v>
      </c>
      <c r="E3" s="12" t="s">
        <v>36</v>
      </c>
      <c r="F3" s="12" t="s">
        <v>23</v>
      </c>
      <c r="G3" s="12" t="s">
        <v>24</v>
      </c>
    </row>
    <row r="4" spans="2:7" ht="12">
      <c r="B4" s="12" t="s">
        <v>25</v>
      </c>
      <c r="C4" s="12" t="s">
        <v>5</v>
      </c>
      <c r="D4" s="12" t="s">
        <v>6</v>
      </c>
      <c r="E4" s="12" t="s">
        <v>7</v>
      </c>
      <c r="F4" s="12" t="s">
        <v>10</v>
      </c>
      <c r="G4" s="12" t="s">
        <v>12</v>
      </c>
    </row>
    <row r="5" spans="3:7" ht="12">
      <c r="C5" s="12" t="s">
        <v>0</v>
      </c>
      <c r="D5" s="12" t="s">
        <v>41</v>
      </c>
      <c r="E5" s="12" t="s">
        <v>1</v>
      </c>
      <c r="F5" s="12" t="s">
        <v>42</v>
      </c>
      <c r="G5" s="12" t="s">
        <v>2</v>
      </c>
    </row>
    <row r="6" spans="2:7" ht="12">
      <c r="B6" s="12" t="s">
        <v>43</v>
      </c>
      <c r="C6" s="12" t="s">
        <v>44</v>
      </c>
      <c r="D6" s="12" t="s">
        <v>45</v>
      </c>
      <c r="E6" s="12" t="s">
        <v>3</v>
      </c>
      <c r="F6" s="12" t="s">
        <v>46</v>
      </c>
      <c r="G6" s="12" t="s">
        <v>4</v>
      </c>
    </row>
    <row r="7" spans="2:7" ht="11.25" customHeight="1">
      <c r="B7" s="12" t="s">
        <v>24</v>
      </c>
      <c r="C7" s="12" t="s">
        <v>5</v>
      </c>
      <c r="D7" s="12" t="s">
        <v>7</v>
      </c>
      <c r="F7" s="12" t="s">
        <v>10</v>
      </c>
      <c r="G7" s="12" t="s">
        <v>11</v>
      </c>
    </row>
    <row r="8" spans="3:7" ht="12">
      <c r="C8" s="12" t="s">
        <v>0</v>
      </c>
      <c r="D8" s="12" t="s">
        <v>1</v>
      </c>
      <c r="E8" s="12" t="s">
        <v>2</v>
      </c>
      <c r="F8" s="12" t="s">
        <v>45</v>
      </c>
      <c r="G8" s="12" t="s">
        <v>3</v>
      </c>
    </row>
    <row r="9" spans="2:7" ht="12">
      <c r="B9" s="12" t="s">
        <v>4</v>
      </c>
      <c r="C9" s="12" t="s">
        <v>59</v>
      </c>
      <c r="D9" s="12" t="s">
        <v>60</v>
      </c>
      <c r="E9" s="12" t="s">
        <v>24</v>
      </c>
      <c r="F9" s="12" t="s">
        <v>5</v>
      </c>
      <c r="G9" s="12" t="s">
        <v>7</v>
      </c>
    </row>
    <row r="10" spans="2:3" ht="12">
      <c r="B10" s="12" t="s">
        <v>10</v>
      </c>
      <c r="C10" s="12" t="s">
        <v>11</v>
      </c>
    </row>
    <row r="11" spans="3:7" ht="12">
      <c r="C11" s="12" t="s">
        <v>0</v>
      </c>
      <c r="D11" s="12" t="s">
        <v>1</v>
      </c>
      <c r="E11" s="12" t="s">
        <v>2</v>
      </c>
      <c r="F11" s="12" t="s">
        <v>2</v>
      </c>
      <c r="G11" s="12" t="s">
        <v>3</v>
      </c>
    </row>
    <row r="12" spans="2:6" ht="12">
      <c r="B12" s="12" t="s">
        <v>4</v>
      </c>
      <c r="C12" s="12" t="s">
        <v>24</v>
      </c>
      <c r="D12" s="12" t="s">
        <v>5</v>
      </c>
      <c r="E12" s="12" t="s">
        <v>6</v>
      </c>
      <c r="F12" s="12" t="s">
        <v>7</v>
      </c>
    </row>
    <row r="13" spans="2:3" ht="12">
      <c r="B13" s="12" t="s">
        <v>10</v>
      </c>
      <c r="C13" s="12" t="s">
        <v>11</v>
      </c>
    </row>
    <row r="14" spans="3:7" ht="12">
      <c r="C14" s="12" t="s">
        <v>0</v>
      </c>
      <c r="D14" s="12" t="s">
        <v>1</v>
      </c>
      <c r="E14" s="12" t="s">
        <v>63</v>
      </c>
      <c r="F14" s="12" t="s">
        <v>3</v>
      </c>
      <c r="G14" s="12" t="s">
        <v>7</v>
      </c>
    </row>
    <row r="15" ht="12">
      <c r="B15" s="12" t="s">
        <v>10</v>
      </c>
    </row>
    <row r="16" spans="3:7" ht="12">
      <c r="C16" s="12" t="s">
        <v>0</v>
      </c>
      <c r="D16" s="12" t="s">
        <v>1</v>
      </c>
      <c r="E16" s="12" t="s">
        <v>64</v>
      </c>
      <c r="F16" s="12" t="s">
        <v>65</v>
      </c>
      <c r="G16" s="12" t="s">
        <v>66</v>
      </c>
    </row>
    <row r="17" spans="2:7" ht="12">
      <c r="B17" s="12" t="s">
        <v>45</v>
      </c>
      <c r="C17" s="12" t="s">
        <v>67</v>
      </c>
      <c r="D17" s="12" t="s">
        <v>24</v>
      </c>
      <c r="E17" s="12" t="s">
        <v>5</v>
      </c>
      <c r="F17" s="12" t="s">
        <v>7</v>
      </c>
      <c r="G17" s="12" t="s">
        <v>10</v>
      </c>
    </row>
    <row r="18" spans="3:7" ht="12">
      <c r="C18" s="12" t="s">
        <v>0</v>
      </c>
      <c r="D18" s="12" t="s">
        <v>73</v>
      </c>
      <c r="E18" s="12" t="s">
        <v>1</v>
      </c>
      <c r="F18" s="12" t="s">
        <v>2</v>
      </c>
      <c r="G18" s="12" t="s">
        <v>36</v>
      </c>
    </row>
    <row r="19" spans="2:7" ht="12">
      <c r="B19" s="12" t="s">
        <v>63</v>
      </c>
      <c r="C19" s="12" t="s">
        <v>74</v>
      </c>
      <c r="D19" s="12" t="s">
        <v>75</v>
      </c>
      <c r="E19" s="12" t="s">
        <v>76</v>
      </c>
      <c r="F19" s="12" t="s">
        <v>77</v>
      </c>
      <c r="G19" s="12" t="s">
        <v>64</v>
      </c>
    </row>
    <row r="20" spans="2:7" ht="12">
      <c r="B20" s="12" t="s">
        <v>78</v>
      </c>
      <c r="C20" s="12" t="s">
        <v>45</v>
      </c>
      <c r="D20" s="12" t="s">
        <v>3</v>
      </c>
      <c r="E20" s="12" t="s">
        <v>46</v>
      </c>
      <c r="F20" s="12" t="s">
        <v>24</v>
      </c>
      <c r="G20" s="12" t="s">
        <v>79</v>
      </c>
    </row>
    <row r="21" spans="2:7" ht="12">
      <c r="B21" s="12" t="s">
        <v>6</v>
      </c>
      <c r="C21" s="12" t="s">
        <v>7</v>
      </c>
      <c r="F21" s="12" t="s">
        <v>10</v>
      </c>
      <c r="G21" s="12" t="s">
        <v>11</v>
      </c>
    </row>
    <row r="22" spans="3:7" ht="12">
      <c r="C22" s="12" t="s">
        <v>0</v>
      </c>
      <c r="D22" s="12" t="s">
        <v>1</v>
      </c>
      <c r="E22" s="12" t="s">
        <v>89</v>
      </c>
      <c r="F22" s="12" t="s">
        <v>90</v>
      </c>
      <c r="G22" s="12" t="s">
        <v>44</v>
      </c>
    </row>
    <row r="23" spans="3:7" ht="12">
      <c r="C23" s="12" t="s">
        <v>4</v>
      </c>
      <c r="D23" s="12" t="s">
        <v>59</v>
      </c>
      <c r="E23" s="12" t="s">
        <v>24</v>
      </c>
      <c r="F23" s="12" t="s">
        <v>5</v>
      </c>
      <c r="G23" s="12" t="s">
        <v>91</v>
      </c>
    </row>
    <row r="24" spans="2:6" ht="12">
      <c r="B24" s="12" t="s">
        <v>7</v>
      </c>
      <c r="D24" s="12" t="s">
        <v>101</v>
      </c>
      <c r="E24" s="12" t="s">
        <v>102</v>
      </c>
      <c r="F24" s="12" t="s">
        <v>12</v>
      </c>
    </row>
    <row r="25" spans="3:7" ht="12">
      <c r="C25" s="12" t="s">
        <v>0</v>
      </c>
      <c r="D25" s="12" t="s">
        <v>103</v>
      </c>
      <c r="E25" s="12" t="s">
        <v>104</v>
      </c>
      <c r="F25" s="12" t="s">
        <v>105</v>
      </c>
      <c r="G25" s="12" t="s">
        <v>106</v>
      </c>
    </row>
    <row r="26" spans="2:7" ht="12">
      <c r="B26" s="12" t="s">
        <v>107</v>
      </c>
      <c r="C26" s="12" t="s">
        <v>45</v>
      </c>
      <c r="D26" s="12" t="s">
        <v>3</v>
      </c>
      <c r="E26" s="12" t="s">
        <v>4</v>
      </c>
      <c r="F26" s="12" t="s">
        <v>23</v>
      </c>
      <c r="G26" s="12" t="s">
        <v>7</v>
      </c>
    </row>
    <row r="27" spans="2:3" ht="12">
      <c r="B27" s="12" t="s">
        <v>10</v>
      </c>
      <c r="C27" s="12" t="s">
        <v>11</v>
      </c>
    </row>
    <row r="28" spans="3:7" ht="12">
      <c r="C28" s="12" t="s">
        <v>0</v>
      </c>
      <c r="D28" s="12" t="s">
        <v>1</v>
      </c>
      <c r="E28" s="12" t="s">
        <v>45</v>
      </c>
      <c r="F28" s="12" t="s">
        <v>4</v>
      </c>
      <c r="G28" s="12" t="s">
        <v>24</v>
      </c>
    </row>
    <row r="29" spans="2:7" ht="12">
      <c r="B29" s="12" t="s">
        <v>91</v>
      </c>
      <c r="C29" s="12" t="s">
        <v>7</v>
      </c>
      <c r="G29" s="12" t="s">
        <v>10</v>
      </c>
    </row>
    <row r="30" spans="3:7" ht="12">
      <c r="C30" s="12" t="s">
        <v>0</v>
      </c>
      <c r="D30" s="12" t="s">
        <v>1</v>
      </c>
      <c r="E30" s="12" t="s">
        <v>118</v>
      </c>
      <c r="F30" s="12" t="s">
        <v>3</v>
      </c>
      <c r="G30" s="12" t="s">
        <v>4</v>
      </c>
    </row>
    <row r="31" spans="2:7" ht="12">
      <c r="B31" s="12" t="s">
        <v>23</v>
      </c>
      <c r="C31" s="12" t="s">
        <v>24</v>
      </c>
      <c r="D31" s="12" t="s">
        <v>5</v>
      </c>
      <c r="E31" s="12" t="s">
        <v>7</v>
      </c>
      <c r="F31" s="12" t="s">
        <v>10</v>
      </c>
      <c r="G31" s="12" t="s">
        <v>12</v>
      </c>
    </row>
    <row r="32" spans="3:7" ht="12">
      <c r="C32" s="12" t="s">
        <v>0</v>
      </c>
      <c r="D32" s="12" t="s">
        <v>1</v>
      </c>
      <c r="E32" s="12" t="s">
        <v>119</v>
      </c>
      <c r="F32" s="12" t="s">
        <v>45</v>
      </c>
      <c r="G32" s="12" t="s">
        <v>120</v>
      </c>
    </row>
    <row r="33" spans="2:7" ht="12">
      <c r="B33" s="12" t="s">
        <v>3</v>
      </c>
      <c r="C33" s="12" t="s">
        <v>121</v>
      </c>
      <c r="D33" s="12" t="s">
        <v>4</v>
      </c>
      <c r="E33" s="12" t="s">
        <v>59</v>
      </c>
      <c r="F33" s="12" t="s">
        <v>24</v>
      </c>
      <c r="G33" s="12" t="s">
        <v>91</v>
      </c>
    </row>
    <row r="34" spans="2:6" ht="12">
      <c r="B34" s="12" t="s">
        <v>7</v>
      </c>
      <c r="D34" s="12" t="s">
        <v>10</v>
      </c>
      <c r="E34" s="12" t="s">
        <v>12</v>
      </c>
      <c r="F34" s="12" t="s">
        <v>11</v>
      </c>
    </row>
    <row r="35" spans="3:7" ht="12">
      <c r="C35" s="12" t="s">
        <v>0</v>
      </c>
      <c r="D35" s="12" t="s">
        <v>1</v>
      </c>
      <c r="E35" s="12" t="s">
        <v>130</v>
      </c>
      <c r="F35" s="12" t="s">
        <v>44</v>
      </c>
      <c r="G35" s="12" t="s">
        <v>45</v>
      </c>
    </row>
    <row r="36" spans="2:7" ht="12">
      <c r="B36" s="12" t="s">
        <v>3</v>
      </c>
      <c r="C36" s="12" t="s">
        <v>24</v>
      </c>
      <c r="D36" s="12" t="s">
        <v>91</v>
      </c>
      <c r="E36" s="12" t="s">
        <v>7</v>
      </c>
      <c r="G36" s="12" t="s">
        <v>10</v>
      </c>
    </row>
    <row r="37" spans="3:7" ht="12">
      <c r="C37" s="12" t="s">
        <v>0</v>
      </c>
      <c r="D37" s="12" t="s">
        <v>73</v>
      </c>
      <c r="E37" s="12" t="s">
        <v>1</v>
      </c>
      <c r="F37" s="12" t="s">
        <v>137</v>
      </c>
      <c r="G37" s="12" t="s">
        <v>138</v>
      </c>
    </row>
    <row r="38" spans="2:7" ht="12">
      <c r="B38" s="12" t="s">
        <v>44</v>
      </c>
      <c r="C38" s="12" t="s">
        <v>139</v>
      </c>
      <c r="D38" s="12" t="s">
        <v>139</v>
      </c>
      <c r="E38" s="12" t="s">
        <v>45</v>
      </c>
      <c r="F38" s="12" t="s">
        <v>3</v>
      </c>
      <c r="G38" s="12" t="s">
        <v>121</v>
      </c>
    </row>
    <row r="39" spans="2:7" ht="12">
      <c r="B39" s="12" t="s">
        <v>121</v>
      </c>
      <c r="C39" s="12" t="s">
        <v>23</v>
      </c>
      <c r="D39" s="12" t="s">
        <v>24</v>
      </c>
      <c r="E39" s="12" t="s">
        <v>5</v>
      </c>
      <c r="F39" s="12" t="s">
        <v>7</v>
      </c>
      <c r="G39" s="12" t="s">
        <v>10</v>
      </c>
    </row>
    <row r="40" spans="3:7" ht="12">
      <c r="C40" s="12" t="s">
        <v>0</v>
      </c>
      <c r="D40" s="12" t="s">
        <v>1</v>
      </c>
      <c r="E40" s="12" t="s">
        <v>2</v>
      </c>
      <c r="F40" s="12" t="s">
        <v>64</v>
      </c>
      <c r="G40" s="12" t="s">
        <v>45</v>
      </c>
    </row>
    <row r="41" spans="2:6" ht="12">
      <c r="B41" s="12" t="s">
        <v>46</v>
      </c>
      <c r="C41" s="12" t="s">
        <v>4</v>
      </c>
      <c r="D41" s="12" t="s">
        <v>23</v>
      </c>
      <c r="E41" s="12" t="s">
        <v>24</v>
      </c>
      <c r="F41" s="12" t="s">
        <v>7</v>
      </c>
    </row>
    <row r="42" spans="2:3" ht="12">
      <c r="B42" s="12" t="s">
        <v>10</v>
      </c>
      <c r="C42" s="12" t="s">
        <v>11</v>
      </c>
    </row>
    <row r="43" spans="3:7" ht="12">
      <c r="C43" s="12" t="s">
        <v>0</v>
      </c>
      <c r="D43" s="12" t="s">
        <v>150</v>
      </c>
      <c r="E43" s="12" t="s">
        <v>3</v>
      </c>
      <c r="F43" s="12" t="s">
        <v>4</v>
      </c>
      <c r="G43" s="12" t="s">
        <v>24</v>
      </c>
    </row>
    <row r="44" spans="2:7" ht="12">
      <c r="B44" s="12" t="s">
        <v>91</v>
      </c>
      <c r="C44" s="12" t="s">
        <v>151</v>
      </c>
      <c r="D44" s="12" t="s">
        <v>7</v>
      </c>
      <c r="F44" s="12" t="s">
        <v>10</v>
      </c>
      <c r="G44" s="12" t="s">
        <v>11</v>
      </c>
    </row>
    <row r="45" spans="3:7" ht="12">
      <c r="C45" s="12" t="s">
        <v>0</v>
      </c>
      <c r="D45" s="12" t="s">
        <v>1</v>
      </c>
      <c r="E45" s="12" t="s">
        <v>153</v>
      </c>
      <c r="F45" s="12" t="s">
        <v>36</v>
      </c>
      <c r="G45" s="12" t="s">
        <v>130</v>
      </c>
    </row>
    <row r="46" spans="2:7" ht="12">
      <c r="B46" s="12" t="s">
        <v>137</v>
      </c>
      <c r="C46" s="12" t="s">
        <v>44</v>
      </c>
      <c r="D46" s="12" t="s">
        <v>45</v>
      </c>
      <c r="E46" s="12" t="s">
        <v>3</v>
      </c>
      <c r="F46" s="12" t="s">
        <v>4</v>
      </c>
      <c r="G46" s="12" t="s">
        <v>23</v>
      </c>
    </row>
    <row r="47" spans="2:6" ht="12">
      <c r="B47" s="12" t="s">
        <v>24</v>
      </c>
      <c r="C47" s="12" t="s">
        <v>5</v>
      </c>
      <c r="D47" s="12" t="s">
        <v>7</v>
      </c>
      <c r="F47" s="12" t="s">
        <v>10</v>
      </c>
    </row>
    <row r="48" spans="3:7" ht="12">
      <c r="C48" s="12" t="s">
        <v>0</v>
      </c>
      <c r="D48" s="12" t="s">
        <v>1</v>
      </c>
      <c r="E48" s="12" t="s">
        <v>42</v>
      </c>
      <c r="F48" s="12" t="s">
        <v>107</v>
      </c>
      <c r="G48" s="12" t="s">
        <v>24</v>
      </c>
    </row>
    <row r="49" spans="2:5" ht="12">
      <c r="B49" s="12" t="s">
        <v>5</v>
      </c>
      <c r="C49" s="12" t="s">
        <v>7</v>
      </c>
      <c r="E49" s="12" t="s">
        <v>10</v>
      </c>
    </row>
    <row r="50" spans="3:7" ht="12">
      <c r="C50" s="12" t="s">
        <v>0</v>
      </c>
      <c r="D50" s="12" t="s">
        <v>1</v>
      </c>
      <c r="E50" s="12" t="s">
        <v>160</v>
      </c>
      <c r="F50" s="12" t="s">
        <v>161</v>
      </c>
      <c r="G50" s="12" t="s">
        <v>45</v>
      </c>
    </row>
    <row r="51" spans="2:7" ht="12">
      <c r="B51" s="12" t="s">
        <v>3</v>
      </c>
      <c r="C51" s="12" t="s">
        <v>23</v>
      </c>
      <c r="D51" s="12" t="s">
        <v>24</v>
      </c>
      <c r="E51" s="12" t="s">
        <v>7</v>
      </c>
      <c r="G51" s="12" t="s">
        <v>10</v>
      </c>
    </row>
    <row r="52" spans="3:7" ht="12">
      <c r="C52" s="12" t="s">
        <v>0</v>
      </c>
      <c r="D52" s="12" t="s">
        <v>1</v>
      </c>
      <c r="E52" s="12" t="s">
        <v>4</v>
      </c>
      <c r="F52" s="12" t="s">
        <v>24</v>
      </c>
      <c r="G52" s="12" t="s">
        <v>7</v>
      </c>
    </row>
    <row r="53" spans="2:3" ht="12">
      <c r="B53" s="12" t="s">
        <v>10</v>
      </c>
      <c r="C53" s="12" t="s">
        <v>13</v>
      </c>
    </row>
    <row r="54" spans="3:7" ht="12">
      <c r="C54" s="12" t="s">
        <v>0</v>
      </c>
      <c r="D54" s="12" t="s">
        <v>42</v>
      </c>
      <c r="E54" s="12" t="s">
        <v>3</v>
      </c>
      <c r="F54" s="12" t="s">
        <v>5</v>
      </c>
      <c r="G54" s="12" t="s">
        <v>7</v>
      </c>
    </row>
    <row r="55" ht="12">
      <c r="B55" s="12" t="s">
        <v>10</v>
      </c>
    </row>
    <row r="56" spans="3:7" ht="12">
      <c r="C56" s="12" t="s">
        <v>0</v>
      </c>
      <c r="D56" s="12" t="s">
        <v>1</v>
      </c>
      <c r="E56" s="12" t="s">
        <v>130</v>
      </c>
      <c r="F56" s="12" t="s">
        <v>119</v>
      </c>
      <c r="G56" s="12" t="s">
        <v>24</v>
      </c>
    </row>
    <row r="57" spans="2:5" ht="12">
      <c r="B57" s="12" t="s">
        <v>5</v>
      </c>
      <c r="C57" s="12" t="s">
        <v>7</v>
      </c>
      <c r="E57" s="12" t="s">
        <v>10</v>
      </c>
    </row>
    <row r="58" spans="3:7" ht="12">
      <c r="C58" s="12" t="s">
        <v>0</v>
      </c>
      <c r="D58" s="12" t="s">
        <v>162</v>
      </c>
      <c r="E58" s="12" t="s">
        <v>163</v>
      </c>
      <c r="F58" s="12" t="s">
        <v>130</v>
      </c>
      <c r="G58" s="12" t="s">
        <v>164</v>
      </c>
    </row>
    <row r="59" spans="2:7" ht="12">
      <c r="B59" s="12" t="s">
        <v>45</v>
      </c>
      <c r="C59" s="12" t="s">
        <v>3</v>
      </c>
      <c r="D59" s="12" t="s">
        <v>4</v>
      </c>
      <c r="E59" s="12" t="s">
        <v>24</v>
      </c>
      <c r="F59" s="12" t="s">
        <v>5</v>
      </c>
      <c r="G59" s="12" t="s">
        <v>7</v>
      </c>
    </row>
    <row r="60" spans="2:3" ht="12">
      <c r="B60" s="12" t="s">
        <v>10</v>
      </c>
      <c r="C60" s="12" t="s">
        <v>11</v>
      </c>
    </row>
    <row r="61" spans="3:7" ht="12">
      <c r="C61" s="12" t="s">
        <v>0</v>
      </c>
      <c r="D61" s="12" t="s">
        <v>1</v>
      </c>
      <c r="E61" s="12" t="s">
        <v>4</v>
      </c>
      <c r="F61" s="12" t="s">
        <v>23</v>
      </c>
      <c r="G61" s="12" t="s">
        <v>24</v>
      </c>
    </row>
    <row r="62" spans="2:4" ht="12">
      <c r="B62" s="12" t="s">
        <v>7</v>
      </c>
      <c r="D62" s="12" t="s">
        <v>10</v>
      </c>
    </row>
    <row r="63" spans="3:7" ht="12">
      <c r="C63" s="12" t="s">
        <v>0</v>
      </c>
      <c r="D63" s="12" t="s">
        <v>174</v>
      </c>
      <c r="E63" s="12" t="s">
        <v>175</v>
      </c>
      <c r="F63" s="12" t="s">
        <v>176</v>
      </c>
      <c r="G63" s="12" t="s">
        <v>177</v>
      </c>
    </row>
    <row r="64" spans="2:7" ht="12">
      <c r="B64" s="12" t="s">
        <v>45</v>
      </c>
      <c r="C64" s="12" t="s">
        <v>3</v>
      </c>
      <c r="D64" s="12" t="s">
        <v>4</v>
      </c>
      <c r="E64" s="12" t="s">
        <v>59</v>
      </c>
      <c r="F64" s="12" t="s">
        <v>23</v>
      </c>
      <c r="G64" s="12" t="s">
        <v>24</v>
      </c>
    </row>
    <row r="65" spans="2:6" ht="12">
      <c r="B65" s="12" t="s">
        <v>248</v>
      </c>
      <c r="C65" s="12" t="s">
        <v>79</v>
      </c>
      <c r="D65" s="12" t="s">
        <v>6</v>
      </c>
      <c r="E65" s="12" t="s">
        <v>178</v>
      </c>
      <c r="F65" s="12" t="s">
        <v>7</v>
      </c>
    </row>
    <row r="66" spans="6:7" ht="12">
      <c r="F66" s="12" t="s">
        <v>10</v>
      </c>
      <c r="G66" s="12" t="s">
        <v>11</v>
      </c>
    </row>
    <row r="67" spans="3:7" ht="12">
      <c r="C67" s="12" t="s">
        <v>0</v>
      </c>
      <c r="D67" s="12" t="s">
        <v>166</v>
      </c>
      <c r="E67" s="12" t="s">
        <v>153</v>
      </c>
      <c r="F67" s="12" t="s">
        <v>167</v>
      </c>
      <c r="G67" s="12" t="s">
        <v>130</v>
      </c>
    </row>
    <row r="68" spans="2:7" ht="12">
      <c r="B68" s="12" t="s">
        <v>4</v>
      </c>
      <c r="C68" s="12" t="s">
        <v>59</v>
      </c>
      <c r="D68" s="12" t="s">
        <v>24</v>
      </c>
      <c r="E68" s="12" t="s">
        <v>5</v>
      </c>
      <c r="F68" s="12" t="s">
        <v>7</v>
      </c>
      <c r="G68" s="12" t="s">
        <v>10</v>
      </c>
    </row>
    <row r="69" spans="3:7" ht="12">
      <c r="C69" s="12" t="s">
        <v>0</v>
      </c>
      <c r="D69" s="12" t="s">
        <v>203</v>
      </c>
      <c r="E69" s="12" t="s">
        <v>204</v>
      </c>
      <c r="F69" s="12" t="s">
        <v>205</v>
      </c>
      <c r="G69" s="12" t="s">
        <v>206</v>
      </c>
    </row>
    <row r="70" spans="2:7" ht="12">
      <c r="B70" s="12" t="s">
        <v>207</v>
      </c>
      <c r="C70" s="12" t="s">
        <v>208</v>
      </c>
      <c r="D70" s="12" t="s">
        <v>209</v>
      </c>
      <c r="E70" s="12" t="s">
        <v>210</v>
      </c>
      <c r="F70" s="12" t="s">
        <v>249</v>
      </c>
      <c r="G70" s="12" t="s">
        <v>252</v>
      </c>
    </row>
    <row r="71" spans="2:6" ht="12">
      <c r="B71" s="12" t="s">
        <v>211</v>
      </c>
      <c r="C71" s="12" t="s">
        <v>212</v>
      </c>
      <c r="D71" s="12" t="s">
        <v>213</v>
      </c>
      <c r="E71" s="12" t="s">
        <v>214</v>
      </c>
      <c r="F71" s="12" t="s">
        <v>215</v>
      </c>
    </row>
    <row r="72" spans="2:7" ht="12">
      <c r="B72" s="12" t="s">
        <v>250</v>
      </c>
      <c r="C72" s="12" t="s">
        <v>7</v>
      </c>
      <c r="E72" s="12" t="s">
        <v>225</v>
      </c>
      <c r="F72" s="12" t="s">
        <v>226</v>
      </c>
      <c r="G72" s="12" t="s">
        <v>227</v>
      </c>
    </row>
    <row r="73" spans="3:7" ht="12">
      <c r="C73" s="12" t="s">
        <v>0</v>
      </c>
      <c r="D73" s="12" t="s">
        <v>174</v>
      </c>
      <c r="E73" s="12" t="s">
        <v>175</v>
      </c>
      <c r="F73" s="12" t="s">
        <v>176</v>
      </c>
      <c r="G73" s="12" t="s">
        <v>177</v>
      </c>
    </row>
    <row r="74" spans="2:7" ht="12">
      <c r="B74" s="12" t="s">
        <v>45</v>
      </c>
      <c r="C74" s="12" t="s">
        <v>3</v>
      </c>
      <c r="D74" s="12" t="s">
        <v>4</v>
      </c>
      <c r="E74" s="12" t="s">
        <v>59</v>
      </c>
      <c r="F74" s="12" t="s">
        <v>23</v>
      </c>
      <c r="G74" s="12" t="s">
        <v>24</v>
      </c>
    </row>
    <row r="75" spans="2:6" ht="12">
      <c r="B75" s="12" t="s">
        <v>248</v>
      </c>
      <c r="C75" s="12" t="s">
        <v>79</v>
      </c>
      <c r="D75" s="12" t="s">
        <v>6</v>
      </c>
      <c r="E75" s="12" t="s">
        <v>178</v>
      </c>
      <c r="F75" s="12" t="s">
        <v>7</v>
      </c>
    </row>
    <row r="76" spans="6:7" ht="12">
      <c r="F76" s="12" t="s">
        <v>10</v>
      </c>
      <c r="G76" s="12" t="s">
        <v>11</v>
      </c>
    </row>
    <row r="77" spans="3:7" ht="12">
      <c r="C77" s="12" t="s">
        <v>0</v>
      </c>
      <c r="D77" s="12" t="s">
        <v>174</v>
      </c>
      <c r="E77" s="12" t="s">
        <v>253</v>
      </c>
      <c r="F77" s="12" t="s">
        <v>254</v>
      </c>
      <c r="G77" s="12" t="s">
        <v>4</v>
      </c>
    </row>
    <row r="78" spans="2:6" ht="12">
      <c r="B78" s="12" t="s">
        <v>23</v>
      </c>
      <c r="C78" s="12" t="s">
        <v>24</v>
      </c>
      <c r="D78" s="12" t="s">
        <v>248</v>
      </c>
      <c r="E78" s="12" t="s">
        <v>6</v>
      </c>
      <c r="F78" s="12" t="s">
        <v>7</v>
      </c>
    </row>
    <row r="79" spans="2:3" ht="12">
      <c r="B79" s="12" t="s">
        <v>10</v>
      </c>
      <c r="C79" s="12" t="s">
        <v>11</v>
      </c>
    </row>
  </sheetData>
  <printOptions/>
  <pageMargins left="0.33" right="0.27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47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2" customWidth="1"/>
    <col min="2" max="7" width="12.625" style="12" customWidth="1"/>
    <col min="8" max="16384" width="9.00390625" style="12" customWidth="1"/>
  </cols>
  <sheetData>
    <row r="1" spans="3:6" ht="12">
      <c r="C1" s="12" t="s">
        <v>26</v>
      </c>
      <c r="D1" s="12" t="s">
        <v>27</v>
      </c>
      <c r="E1" s="12" t="s">
        <v>8</v>
      </c>
      <c r="F1" s="12" t="s">
        <v>9</v>
      </c>
    </row>
    <row r="2" spans="2:7" ht="12">
      <c r="B2" s="12" t="s">
        <v>13</v>
      </c>
      <c r="C2" s="12" t="s">
        <v>14</v>
      </c>
      <c r="D2" s="12" t="s">
        <v>15</v>
      </c>
      <c r="E2" s="12" t="s">
        <v>16</v>
      </c>
      <c r="F2" s="12" t="s">
        <v>17</v>
      </c>
      <c r="G2" s="12" t="s">
        <v>28</v>
      </c>
    </row>
    <row r="3" spans="2:7" ht="12">
      <c r="B3" s="12" t="s">
        <v>29</v>
      </c>
      <c r="C3" s="12" t="s">
        <v>18</v>
      </c>
      <c r="D3" s="12" t="s">
        <v>30</v>
      </c>
      <c r="E3" s="12" t="s">
        <v>19</v>
      </c>
      <c r="F3" s="12" t="s">
        <v>31</v>
      </c>
      <c r="G3" s="12" t="s">
        <v>32</v>
      </c>
    </row>
    <row r="4" spans="2:7" ht="12">
      <c r="B4" s="12" t="s">
        <v>33</v>
      </c>
      <c r="C4" s="12" t="s">
        <v>20</v>
      </c>
      <c r="D4" s="12" t="s">
        <v>21</v>
      </c>
      <c r="E4" s="12" t="s">
        <v>34</v>
      </c>
      <c r="F4" s="12" t="s">
        <v>35</v>
      </c>
      <c r="G4" s="12" t="s">
        <v>22</v>
      </c>
    </row>
    <row r="5" spans="3:7" ht="12">
      <c r="C5" s="12" t="s">
        <v>37</v>
      </c>
      <c r="D5" s="12" t="s">
        <v>8</v>
      </c>
      <c r="E5" s="12" t="s">
        <v>9</v>
      </c>
      <c r="F5" s="12" t="s">
        <v>13</v>
      </c>
      <c r="G5" s="12" t="s">
        <v>14</v>
      </c>
    </row>
    <row r="6" spans="2:7" ht="12">
      <c r="B6" s="12" t="s">
        <v>15</v>
      </c>
      <c r="C6" s="12" t="s">
        <v>16</v>
      </c>
      <c r="D6" s="12" t="s">
        <v>38</v>
      </c>
      <c r="E6" s="12" t="s">
        <v>17</v>
      </c>
      <c r="F6" s="12" t="s">
        <v>29</v>
      </c>
      <c r="G6" s="12" t="s">
        <v>18</v>
      </c>
    </row>
    <row r="7" spans="2:7" ht="12">
      <c r="B7" s="12" t="s">
        <v>30</v>
      </c>
      <c r="C7" s="12" t="s">
        <v>19</v>
      </c>
      <c r="D7" s="12" t="s">
        <v>32</v>
      </c>
      <c r="E7" s="12" t="s">
        <v>20</v>
      </c>
      <c r="F7" s="12" t="s">
        <v>21</v>
      </c>
      <c r="G7" s="12" t="s">
        <v>34</v>
      </c>
    </row>
    <row r="8" spans="2:4" ht="12">
      <c r="B8" s="12" t="s">
        <v>39</v>
      </c>
      <c r="C8" s="12" t="s">
        <v>40</v>
      </c>
      <c r="D8" s="12" t="s">
        <v>22</v>
      </c>
    </row>
    <row r="9" spans="3:7" ht="12">
      <c r="C9" s="12" t="s">
        <v>47</v>
      </c>
      <c r="D9" s="12" t="s">
        <v>48</v>
      </c>
      <c r="E9" s="12" t="s">
        <v>49</v>
      </c>
      <c r="F9" s="12" t="s">
        <v>50</v>
      </c>
      <c r="G9" s="12" t="s">
        <v>51</v>
      </c>
    </row>
    <row r="10" spans="2:6" ht="12">
      <c r="B10" s="12" t="s">
        <v>52</v>
      </c>
      <c r="C10" s="12" t="s">
        <v>53</v>
      </c>
      <c r="D10" s="12" t="s">
        <v>8</v>
      </c>
      <c r="E10" s="12" t="s">
        <v>9</v>
      </c>
      <c r="F10" s="12" t="s">
        <v>13</v>
      </c>
    </row>
    <row r="11" spans="2:7" ht="12">
      <c r="B11" s="12" t="s">
        <v>15</v>
      </c>
      <c r="C11" s="12" t="s">
        <v>16</v>
      </c>
      <c r="D11" s="12" t="s">
        <v>17</v>
      </c>
      <c r="E11" s="12" t="s">
        <v>28</v>
      </c>
      <c r="F11" s="12" t="s">
        <v>29</v>
      </c>
      <c r="G11" s="12" t="s">
        <v>18</v>
      </c>
    </row>
    <row r="12" spans="2:7" ht="12">
      <c r="B12" s="12" t="s">
        <v>30</v>
      </c>
      <c r="C12" s="12" t="s">
        <v>19</v>
      </c>
      <c r="D12" s="12" t="s">
        <v>54</v>
      </c>
      <c r="E12" s="12" t="s">
        <v>55</v>
      </c>
      <c r="F12" s="12" t="s">
        <v>20</v>
      </c>
      <c r="G12" s="12" t="s">
        <v>21</v>
      </c>
    </row>
    <row r="13" spans="2:7" ht="12">
      <c r="B13" s="12" t="s">
        <v>56</v>
      </c>
      <c r="C13" s="12" t="s">
        <v>34</v>
      </c>
      <c r="D13" s="12" t="s">
        <v>57</v>
      </c>
      <c r="E13" s="12" t="s">
        <v>35</v>
      </c>
      <c r="F13" s="12" t="s">
        <v>58</v>
      </c>
      <c r="G13" s="12" t="s">
        <v>22</v>
      </c>
    </row>
    <row r="14" spans="3:7" ht="12">
      <c r="C14" s="12" t="s">
        <v>48</v>
      </c>
      <c r="D14" s="12" t="s">
        <v>26</v>
      </c>
      <c r="E14" s="12" t="s">
        <v>27</v>
      </c>
      <c r="F14" s="12" t="s">
        <v>8</v>
      </c>
      <c r="G14" s="12" t="s">
        <v>9</v>
      </c>
    </row>
    <row r="15" spans="2:7" ht="12">
      <c r="B15" s="12" t="s">
        <v>13</v>
      </c>
      <c r="C15" s="12" t="s">
        <v>14</v>
      </c>
      <c r="D15" s="12" t="s">
        <v>15</v>
      </c>
      <c r="E15" s="12" t="s">
        <v>16</v>
      </c>
      <c r="F15" s="12" t="s">
        <v>17</v>
      </c>
      <c r="G15" s="12" t="s">
        <v>28</v>
      </c>
    </row>
    <row r="16" spans="2:7" ht="12">
      <c r="B16" s="12" t="s">
        <v>29</v>
      </c>
      <c r="C16" s="12" t="s">
        <v>18</v>
      </c>
      <c r="D16" s="12" t="s">
        <v>30</v>
      </c>
      <c r="E16" s="12" t="s">
        <v>19</v>
      </c>
      <c r="F16" s="12" t="s">
        <v>31</v>
      </c>
      <c r="G16" s="12" t="s">
        <v>55</v>
      </c>
    </row>
    <row r="17" spans="2:7" ht="12">
      <c r="B17" s="12" t="s">
        <v>20</v>
      </c>
      <c r="C17" s="12" t="s">
        <v>21</v>
      </c>
      <c r="D17" s="12" t="s">
        <v>34</v>
      </c>
      <c r="E17" s="12" t="s">
        <v>35</v>
      </c>
      <c r="F17" s="12" t="s">
        <v>61</v>
      </c>
      <c r="G17" s="12" t="s">
        <v>22</v>
      </c>
    </row>
    <row r="18" spans="3:7" ht="12">
      <c r="C18" s="12" t="s">
        <v>48</v>
      </c>
      <c r="D18" s="12" t="s">
        <v>26</v>
      </c>
      <c r="E18" s="12" t="s">
        <v>62</v>
      </c>
      <c r="F18" s="12" t="s">
        <v>8</v>
      </c>
      <c r="G18" s="12" t="s">
        <v>9</v>
      </c>
    </row>
    <row r="19" spans="2:7" ht="12">
      <c r="B19" s="12" t="s">
        <v>13</v>
      </c>
      <c r="C19" s="12" t="s">
        <v>14</v>
      </c>
      <c r="D19" s="12" t="s">
        <v>15</v>
      </c>
      <c r="E19" s="12" t="s">
        <v>16</v>
      </c>
      <c r="F19" s="12" t="s">
        <v>17</v>
      </c>
      <c r="G19" s="12" t="s">
        <v>28</v>
      </c>
    </row>
    <row r="20" spans="2:7" ht="12">
      <c r="B20" s="12" t="s">
        <v>29</v>
      </c>
      <c r="C20" s="12" t="s">
        <v>18</v>
      </c>
      <c r="D20" s="12" t="s">
        <v>30</v>
      </c>
      <c r="E20" s="12" t="s">
        <v>19</v>
      </c>
      <c r="F20" s="12" t="s">
        <v>31</v>
      </c>
      <c r="G20" s="12" t="s">
        <v>54</v>
      </c>
    </row>
    <row r="21" spans="2:7" ht="12">
      <c r="B21" s="12" t="s">
        <v>32</v>
      </c>
      <c r="C21" s="12" t="s">
        <v>245</v>
      </c>
      <c r="D21" s="12" t="s">
        <v>21</v>
      </c>
      <c r="E21" s="12" t="s">
        <v>56</v>
      </c>
      <c r="F21" s="12" t="s">
        <v>57</v>
      </c>
      <c r="G21" s="12" t="s">
        <v>35</v>
      </c>
    </row>
    <row r="22" ht="12">
      <c r="B22" s="12" t="s">
        <v>22</v>
      </c>
    </row>
    <row r="23" spans="3:7" ht="12">
      <c r="C23" s="12" t="s">
        <v>48</v>
      </c>
      <c r="D23" s="12" t="s">
        <v>26</v>
      </c>
      <c r="E23" s="12" t="s">
        <v>37</v>
      </c>
      <c r="F23" s="12" t="s">
        <v>8</v>
      </c>
      <c r="G23" s="12" t="s">
        <v>9</v>
      </c>
    </row>
    <row r="24" spans="2:7" ht="12">
      <c r="B24" s="12" t="s">
        <v>13</v>
      </c>
      <c r="C24" s="12" t="s">
        <v>14</v>
      </c>
      <c r="D24" s="12" t="s">
        <v>15</v>
      </c>
      <c r="E24" s="12" t="s">
        <v>16</v>
      </c>
      <c r="F24" s="12" t="s">
        <v>17</v>
      </c>
      <c r="G24" s="12" t="s">
        <v>28</v>
      </c>
    </row>
    <row r="25" spans="2:7" ht="12">
      <c r="B25" s="12" t="s">
        <v>18</v>
      </c>
      <c r="C25" s="12" t="s">
        <v>19</v>
      </c>
      <c r="D25" s="12" t="s">
        <v>32</v>
      </c>
      <c r="E25" s="12" t="s">
        <v>21</v>
      </c>
      <c r="F25" s="12" t="s">
        <v>35</v>
      </c>
      <c r="G25" s="12" t="s">
        <v>22</v>
      </c>
    </row>
    <row r="26" spans="3:7" ht="12">
      <c r="C26" s="12" t="s">
        <v>68</v>
      </c>
      <c r="D26" s="12" t="s">
        <v>69</v>
      </c>
      <c r="E26" s="12" t="s">
        <v>70</v>
      </c>
      <c r="F26" s="12" t="s">
        <v>27</v>
      </c>
      <c r="G26" s="12" t="s">
        <v>8</v>
      </c>
    </row>
    <row r="27" spans="2:7" ht="12">
      <c r="B27" s="12" t="s">
        <v>9</v>
      </c>
      <c r="G27" s="12" t="s">
        <v>22</v>
      </c>
    </row>
    <row r="28" spans="2:7" ht="12">
      <c r="B28" s="12" t="s">
        <v>14</v>
      </c>
      <c r="C28" s="12" t="s">
        <v>15</v>
      </c>
      <c r="D28" s="12" t="s">
        <v>16</v>
      </c>
      <c r="E28" s="12" t="s">
        <v>38</v>
      </c>
      <c r="F28" s="12" t="s">
        <v>17</v>
      </c>
      <c r="G28" s="12" t="s">
        <v>29</v>
      </c>
    </row>
    <row r="29" spans="2:7" ht="12">
      <c r="B29" s="12" t="s">
        <v>30</v>
      </c>
      <c r="C29" s="12" t="s">
        <v>19</v>
      </c>
      <c r="D29" s="12" t="s">
        <v>31</v>
      </c>
      <c r="E29" s="12" t="s">
        <v>32</v>
      </c>
      <c r="F29" s="12" t="s">
        <v>55</v>
      </c>
      <c r="G29" s="12" t="s">
        <v>20</v>
      </c>
    </row>
    <row r="30" spans="2:7" ht="12" customHeight="1">
      <c r="B30" s="12" t="s">
        <v>21</v>
      </c>
      <c r="C30" s="12" t="s">
        <v>56</v>
      </c>
      <c r="D30" s="12" t="s">
        <v>34</v>
      </c>
      <c r="E30" s="12" t="s">
        <v>35</v>
      </c>
      <c r="F30" s="12" t="s">
        <v>71</v>
      </c>
      <c r="G30" s="12" t="s">
        <v>72</v>
      </c>
    </row>
    <row r="31" spans="4:7" ht="12">
      <c r="D31" s="12" t="s">
        <v>47</v>
      </c>
      <c r="E31" s="12" t="s">
        <v>48</v>
      </c>
      <c r="F31" s="12" t="s">
        <v>26</v>
      </c>
      <c r="G31" s="12" t="s">
        <v>80</v>
      </c>
    </row>
    <row r="32" spans="2:7" ht="15" customHeight="1">
      <c r="B32" s="12" t="s">
        <v>81</v>
      </c>
      <c r="C32" s="12" t="s">
        <v>82</v>
      </c>
      <c r="D32" s="12" t="s">
        <v>83</v>
      </c>
      <c r="E32" s="12" t="s">
        <v>51</v>
      </c>
      <c r="F32" s="12" t="s">
        <v>84</v>
      </c>
      <c r="G32" s="12" t="s">
        <v>85</v>
      </c>
    </row>
    <row r="33" spans="2:6" ht="12">
      <c r="B33" s="12" t="s">
        <v>86</v>
      </c>
      <c r="C33" s="12" t="s">
        <v>87</v>
      </c>
      <c r="D33" s="12" t="s">
        <v>88</v>
      </c>
      <c r="E33" s="12" t="s">
        <v>8</v>
      </c>
      <c r="F33" s="12" t="s">
        <v>9</v>
      </c>
    </row>
    <row r="34" spans="3:7" ht="12">
      <c r="C34" s="12" t="s">
        <v>13</v>
      </c>
      <c r="D34" s="12" t="s">
        <v>14</v>
      </c>
      <c r="E34" s="12" t="s">
        <v>15</v>
      </c>
      <c r="F34" s="12" t="s">
        <v>16</v>
      </c>
      <c r="G34" s="12" t="s">
        <v>38</v>
      </c>
    </row>
    <row r="35" spans="2:7" ht="12">
      <c r="B35" s="12" t="s">
        <v>17</v>
      </c>
      <c r="C35" s="12" t="s">
        <v>29</v>
      </c>
      <c r="D35" s="12" t="s">
        <v>18</v>
      </c>
      <c r="E35" s="12" t="s">
        <v>30</v>
      </c>
      <c r="F35" s="12" t="s">
        <v>19</v>
      </c>
      <c r="G35" s="12" t="s">
        <v>31</v>
      </c>
    </row>
    <row r="36" spans="2:7" ht="12">
      <c r="B36" s="12" t="s">
        <v>54</v>
      </c>
      <c r="C36" s="12" t="s">
        <v>32</v>
      </c>
      <c r="D36" s="12" t="s">
        <v>33</v>
      </c>
      <c r="E36" s="12" t="s">
        <v>55</v>
      </c>
      <c r="F36" s="12" t="s">
        <v>20</v>
      </c>
      <c r="G36" s="12" t="s">
        <v>21</v>
      </c>
    </row>
    <row r="37" spans="2:6" ht="12">
      <c r="B37" s="12" t="s">
        <v>56</v>
      </c>
      <c r="C37" s="12" t="s">
        <v>34</v>
      </c>
      <c r="D37" s="12" t="s">
        <v>57</v>
      </c>
      <c r="E37" s="12" t="s">
        <v>35</v>
      </c>
      <c r="F37" s="12" t="s">
        <v>22</v>
      </c>
    </row>
    <row r="38" spans="3:7" ht="12">
      <c r="C38" s="12" t="s">
        <v>48</v>
      </c>
      <c r="D38" s="12" t="s">
        <v>26</v>
      </c>
      <c r="E38" s="12" t="s">
        <v>92</v>
      </c>
      <c r="F38" s="12" t="s">
        <v>93</v>
      </c>
      <c r="G38" s="12" t="s">
        <v>51</v>
      </c>
    </row>
    <row r="39" spans="2:7" ht="12">
      <c r="B39" s="12" t="s">
        <v>94</v>
      </c>
      <c r="C39" s="12" t="s">
        <v>53</v>
      </c>
      <c r="D39" s="12" t="s">
        <v>95</v>
      </c>
      <c r="E39" s="12" t="s">
        <v>96</v>
      </c>
      <c r="F39" s="12" t="s">
        <v>97</v>
      </c>
      <c r="G39" s="12" t="s">
        <v>98</v>
      </c>
    </row>
    <row r="40" spans="2:5" ht="12">
      <c r="B40" s="12" t="s">
        <v>99</v>
      </c>
      <c r="C40" s="12" t="s">
        <v>100</v>
      </c>
      <c r="D40" s="12" t="s">
        <v>8</v>
      </c>
      <c r="E40" s="12" t="s">
        <v>9</v>
      </c>
    </row>
    <row r="41" spans="3:7" ht="12">
      <c r="C41" s="12" t="s">
        <v>13</v>
      </c>
      <c r="D41" s="12" t="s">
        <v>14</v>
      </c>
      <c r="E41" s="12" t="s">
        <v>15</v>
      </c>
      <c r="F41" s="12" t="s">
        <v>16</v>
      </c>
      <c r="G41" s="12" t="s">
        <v>17</v>
      </c>
    </row>
    <row r="42" spans="2:7" ht="12">
      <c r="B42" s="12" t="s">
        <v>28</v>
      </c>
      <c r="C42" s="12" t="s">
        <v>29</v>
      </c>
      <c r="D42" s="12" t="s">
        <v>18</v>
      </c>
      <c r="E42" s="12" t="s">
        <v>30</v>
      </c>
      <c r="F42" s="12" t="s">
        <v>19</v>
      </c>
      <c r="G42" s="12" t="s">
        <v>31</v>
      </c>
    </row>
    <row r="43" spans="2:7" ht="12">
      <c r="B43" s="12" t="s">
        <v>54</v>
      </c>
      <c r="C43" s="12" t="s">
        <v>32</v>
      </c>
      <c r="D43" s="12" t="s">
        <v>33</v>
      </c>
      <c r="E43" s="12" t="s">
        <v>20</v>
      </c>
      <c r="F43" s="12" t="s">
        <v>21</v>
      </c>
      <c r="G43" s="12" t="s">
        <v>56</v>
      </c>
    </row>
    <row r="44" spans="2:4" ht="12">
      <c r="B44" s="12" t="s">
        <v>34</v>
      </c>
      <c r="C44" s="12" t="s">
        <v>35</v>
      </c>
      <c r="D44" s="12" t="s">
        <v>22</v>
      </c>
    </row>
    <row r="45" spans="3:7" ht="12">
      <c r="C45" s="12" t="s">
        <v>48</v>
      </c>
      <c r="D45" s="12" t="s">
        <v>108</v>
      </c>
      <c r="E45" s="12" t="s">
        <v>109</v>
      </c>
      <c r="F45" s="12" t="s">
        <v>110</v>
      </c>
      <c r="G45" s="12" t="s">
        <v>111</v>
      </c>
    </row>
    <row r="46" spans="2:7" ht="12">
      <c r="B46" s="12" t="s">
        <v>112</v>
      </c>
      <c r="C46" s="12" t="s">
        <v>113</v>
      </c>
      <c r="D46" s="12" t="s">
        <v>114</v>
      </c>
      <c r="E46" s="12" t="s">
        <v>96</v>
      </c>
      <c r="F46" s="12" t="s">
        <v>53</v>
      </c>
      <c r="G46" s="12" t="s">
        <v>115</v>
      </c>
    </row>
    <row r="47" spans="2:7" ht="12">
      <c r="B47" s="12" t="s">
        <v>116</v>
      </c>
      <c r="C47" s="12" t="s">
        <v>8</v>
      </c>
      <c r="D47" s="12" t="s">
        <v>9</v>
      </c>
      <c r="F47" s="12" t="s">
        <v>22</v>
      </c>
      <c r="G47" s="12" t="s">
        <v>13</v>
      </c>
    </row>
    <row r="48" spans="2:7" ht="12">
      <c r="B48" s="12" t="s">
        <v>117</v>
      </c>
      <c r="C48" s="12" t="s">
        <v>14</v>
      </c>
      <c r="D48" s="12" t="s">
        <v>15</v>
      </c>
      <c r="E48" s="12" t="s">
        <v>16</v>
      </c>
      <c r="F48" s="12" t="s">
        <v>17</v>
      </c>
      <c r="G48" s="12" t="s">
        <v>28</v>
      </c>
    </row>
    <row r="49" spans="2:7" ht="12">
      <c r="B49" s="12" t="s">
        <v>29</v>
      </c>
      <c r="C49" s="12" t="s">
        <v>18</v>
      </c>
      <c r="D49" s="12" t="s">
        <v>30</v>
      </c>
      <c r="E49" s="12" t="s">
        <v>19</v>
      </c>
      <c r="F49" s="12" t="s">
        <v>55</v>
      </c>
      <c r="G49" s="12" t="s">
        <v>20</v>
      </c>
    </row>
    <row r="50" spans="2:7" ht="12">
      <c r="B50" s="12" t="s">
        <v>21</v>
      </c>
      <c r="C50" s="12" t="s">
        <v>56</v>
      </c>
      <c r="D50" s="12" t="s">
        <v>34</v>
      </c>
      <c r="E50" s="12" t="s">
        <v>57</v>
      </c>
      <c r="F50" s="12" t="s">
        <v>35</v>
      </c>
      <c r="G50" s="12" t="s">
        <v>61</v>
      </c>
    </row>
    <row r="51" spans="3:7" ht="12">
      <c r="C51" s="12" t="s">
        <v>27</v>
      </c>
      <c r="D51" s="12" t="s">
        <v>8</v>
      </c>
      <c r="E51" s="12" t="s">
        <v>9</v>
      </c>
      <c r="G51" s="12" t="s">
        <v>13</v>
      </c>
    </row>
    <row r="52" spans="3:7" ht="12">
      <c r="C52" s="12" t="s">
        <v>14</v>
      </c>
      <c r="D52" s="12" t="s">
        <v>15</v>
      </c>
      <c r="E52" s="12" t="s">
        <v>16</v>
      </c>
      <c r="F52" s="12" t="s">
        <v>38</v>
      </c>
      <c r="G52" s="12" t="s">
        <v>17</v>
      </c>
    </row>
    <row r="53" spans="2:7" ht="12">
      <c r="B53" s="12" t="s">
        <v>28</v>
      </c>
      <c r="C53" s="12" t="s">
        <v>29</v>
      </c>
      <c r="D53" s="12" t="s">
        <v>19</v>
      </c>
      <c r="E53" s="12" t="s">
        <v>54</v>
      </c>
      <c r="F53" s="12" t="s">
        <v>55</v>
      </c>
      <c r="G53" s="12" t="s">
        <v>20</v>
      </c>
    </row>
    <row r="54" spans="2:4" ht="12">
      <c r="B54" s="12" t="s">
        <v>21</v>
      </c>
      <c r="C54" s="12" t="s">
        <v>34</v>
      </c>
      <c r="D54" s="12" t="s">
        <v>22</v>
      </c>
    </row>
    <row r="55" spans="3:7" ht="12">
      <c r="C55" s="12" t="s">
        <v>48</v>
      </c>
      <c r="D55" s="12" t="s">
        <v>26</v>
      </c>
      <c r="E55" s="12" t="s">
        <v>93</v>
      </c>
      <c r="F55" s="12" t="s">
        <v>8</v>
      </c>
      <c r="G55" s="12" t="s">
        <v>9</v>
      </c>
    </row>
    <row r="56" spans="2:7" ht="12">
      <c r="B56" s="12" t="s">
        <v>13</v>
      </c>
      <c r="C56" s="12" t="s">
        <v>14</v>
      </c>
      <c r="D56" s="12" t="s">
        <v>15</v>
      </c>
      <c r="E56" s="12" t="s">
        <v>16</v>
      </c>
      <c r="F56" s="12" t="s">
        <v>17</v>
      </c>
      <c r="G56" s="12" t="s">
        <v>28</v>
      </c>
    </row>
    <row r="57" spans="2:7" ht="12">
      <c r="B57" s="12" t="s">
        <v>29</v>
      </c>
      <c r="C57" s="12" t="s">
        <v>18</v>
      </c>
      <c r="D57" s="12" t="s">
        <v>30</v>
      </c>
      <c r="E57" s="12" t="s">
        <v>19</v>
      </c>
      <c r="F57" s="12" t="s">
        <v>20</v>
      </c>
      <c r="G57" s="12" t="s">
        <v>21</v>
      </c>
    </row>
    <row r="58" ht="12">
      <c r="B58" s="12" t="s">
        <v>22</v>
      </c>
    </row>
    <row r="59" spans="3:7" ht="12">
      <c r="C59" s="12" t="s">
        <v>48</v>
      </c>
      <c r="D59" s="12" t="s">
        <v>122</v>
      </c>
      <c r="E59" s="12" t="s">
        <v>123</v>
      </c>
      <c r="F59" s="12" t="s">
        <v>124</v>
      </c>
      <c r="G59" s="12" t="s">
        <v>125</v>
      </c>
    </row>
    <row r="60" spans="2:7" ht="12">
      <c r="B60" s="12" t="s">
        <v>126</v>
      </c>
      <c r="C60" s="12" t="s">
        <v>127</v>
      </c>
      <c r="D60" s="12" t="s">
        <v>128</v>
      </c>
      <c r="E60" s="12" t="s">
        <v>129</v>
      </c>
      <c r="F60" s="12" t="s">
        <v>26</v>
      </c>
      <c r="G60" s="12" t="s">
        <v>8</v>
      </c>
    </row>
    <row r="61" spans="2:7" ht="12">
      <c r="B61" s="12" t="s">
        <v>9</v>
      </c>
      <c r="F61" s="12" t="s">
        <v>13</v>
      </c>
      <c r="G61" s="12" t="s">
        <v>14</v>
      </c>
    </row>
    <row r="62" spans="2:7" ht="12">
      <c r="B62" s="12" t="s">
        <v>15</v>
      </c>
      <c r="C62" s="12" t="s">
        <v>16</v>
      </c>
      <c r="D62" s="12" t="s">
        <v>17</v>
      </c>
      <c r="E62" s="12" t="s">
        <v>29</v>
      </c>
      <c r="F62" s="12" t="s">
        <v>18</v>
      </c>
      <c r="G62" s="12" t="s">
        <v>30</v>
      </c>
    </row>
    <row r="63" spans="2:7" ht="12">
      <c r="B63" s="12" t="s">
        <v>19</v>
      </c>
      <c r="C63" s="12" t="s">
        <v>32</v>
      </c>
      <c r="D63" s="12" t="s">
        <v>20</v>
      </c>
      <c r="E63" s="12" t="s">
        <v>21</v>
      </c>
      <c r="F63" s="12" t="s">
        <v>35</v>
      </c>
      <c r="G63" s="12" t="s">
        <v>22</v>
      </c>
    </row>
    <row r="64" spans="3:7" ht="12">
      <c r="C64" s="12" t="s">
        <v>131</v>
      </c>
      <c r="D64" s="12" t="s">
        <v>132</v>
      </c>
      <c r="E64" s="12" t="s">
        <v>133</v>
      </c>
      <c r="F64" s="12" t="s">
        <v>26</v>
      </c>
      <c r="G64" s="12" t="s">
        <v>134</v>
      </c>
    </row>
    <row r="65" spans="2:7" ht="12">
      <c r="B65" s="12" t="s">
        <v>135</v>
      </c>
      <c r="C65" s="12" t="s">
        <v>52</v>
      </c>
      <c r="D65" s="12" t="s">
        <v>136</v>
      </c>
      <c r="E65" s="12" t="s">
        <v>8</v>
      </c>
      <c r="F65" s="12" t="s">
        <v>9</v>
      </c>
      <c r="G65" s="12" t="s">
        <v>13</v>
      </c>
    </row>
    <row r="66" spans="2:7" ht="12">
      <c r="B66" s="12" t="s">
        <v>14</v>
      </c>
      <c r="C66" s="12" t="s">
        <v>15</v>
      </c>
      <c r="E66" s="12" t="s">
        <v>17</v>
      </c>
      <c r="F66" s="12" t="s">
        <v>28</v>
      </c>
      <c r="G66" s="12" t="s">
        <v>29</v>
      </c>
    </row>
    <row r="67" spans="2:7" ht="12">
      <c r="B67" s="12" t="s">
        <v>19</v>
      </c>
      <c r="C67" s="12" t="s">
        <v>31</v>
      </c>
      <c r="D67" s="12" t="s">
        <v>54</v>
      </c>
      <c r="E67" s="12" t="s">
        <v>32</v>
      </c>
      <c r="F67" s="12" t="s">
        <v>55</v>
      </c>
      <c r="G67" s="12" t="s">
        <v>20</v>
      </c>
    </row>
    <row r="68" spans="2:6" ht="12">
      <c r="B68" s="12" t="s">
        <v>21</v>
      </c>
      <c r="C68" s="12" t="s">
        <v>56</v>
      </c>
      <c r="D68" s="12" t="s">
        <v>34</v>
      </c>
      <c r="E68" s="12" t="s">
        <v>57</v>
      </c>
      <c r="F68" s="12" t="s">
        <v>22</v>
      </c>
    </row>
    <row r="69" spans="3:7" ht="12">
      <c r="C69" s="12" t="s">
        <v>48</v>
      </c>
      <c r="D69" s="12" t="s">
        <v>140</v>
      </c>
      <c r="E69" s="12" t="s">
        <v>141</v>
      </c>
      <c r="F69" s="12" t="s">
        <v>142</v>
      </c>
      <c r="G69" s="12" t="s">
        <v>143</v>
      </c>
    </row>
    <row r="70" spans="2:6" ht="12">
      <c r="B70" s="12" t="s">
        <v>93</v>
      </c>
      <c r="C70" s="12" t="s">
        <v>144</v>
      </c>
      <c r="D70" s="12" t="s">
        <v>145</v>
      </c>
      <c r="E70" s="12" t="s">
        <v>8</v>
      </c>
      <c r="F70" s="12" t="s">
        <v>9</v>
      </c>
    </row>
    <row r="71" spans="2:7" ht="12">
      <c r="B71" s="12" t="s">
        <v>13</v>
      </c>
      <c r="C71" s="12" t="s">
        <v>14</v>
      </c>
      <c r="D71" s="12" t="s">
        <v>15</v>
      </c>
      <c r="E71" s="12" t="s">
        <v>16</v>
      </c>
      <c r="F71" s="12" t="s">
        <v>17</v>
      </c>
      <c r="G71" s="12" t="s">
        <v>28</v>
      </c>
    </row>
    <row r="72" spans="2:7" ht="12">
      <c r="B72" s="12" t="s">
        <v>29</v>
      </c>
      <c r="C72" s="12" t="s">
        <v>18</v>
      </c>
      <c r="D72" s="12" t="s">
        <v>30</v>
      </c>
      <c r="E72" s="12" t="s">
        <v>19</v>
      </c>
      <c r="F72" s="12" t="s">
        <v>31</v>
      </c>
      <c r="G72" s="12" t="s">
        <v>54</v>
      </c>
    </row>
    <row r="73" spans="2:7" ht="12">
      <c r="B73" s="12" t="s">
        <v>32</v>
      </c>
      <c r="C73" s="12" t="s">
        <v>33</v>
      </c>
      <c r="D73" s="12" t="s">
        <v>55</v>
      </c>
      <c r="E73" s="12" t="s">
        <v>20</v>
      </c>
      <c r="F73" s="12" t="s">
        <v>21</v>
      </c>
      <c r="G73" s="12" t="s">
        <v>56</v>
      </c>
    </row>
    <row r="74" spans="2:4" ht="12">
      <c r="B74" s="12" t="s">
        <v>57</v>
      </c>
      <c r="C74" s="12" t="s">
        <v>35</v>
      </c>
      <c r="D74" s="12" t="s">
        <v>22</v>
      </c>
    </row>
    <row r="75" spans="3:7" ht="12">
      <c r="C75" s="12" t="s">
        <v>146</v>
      </c>
      <c r="D75" s="12" t="s">
        <v>147</v>
      </c>
      <c r="E75" s="12" t="s">
        <v>93</v>
      </c>
      <c r="F75" s="12" t="s">
        <v>51</v>
      </c>
      <c r="G75" s="12" t="s">
        <v>148</v>
      </c>
    </row>
    <row r="76" spans="2:7" ht="12">
      <c r="B76" s="12" t="s">
        <v>149</v>
      </c>
      <c r="C76" s="12" t="s">
        <v>96</v>
      </c>
      <c r="D76" s="12" t="s">
        <v>53</v>
      </c>
      <c r="E76" s="12" t="s">
        <v>8</v>
      </c>
      <c r="F76" s="12" t="s">
        <v>9</v>
      </c>
      <c r="G76" s="12" t="s">
        <v>13</v>
      </c>
    </row>
    <row r="77" spans="2:7" ht="12">
      <c r="B77" s="12" t="s">
        <v>14</v>
      </c>
      <c r="C77" s="12" t="s">
        <v>16</v>
      </c>
      <c r="D77" s="12" t="s">
        <v>38</v>
      </c>
      <c r="E77" s="12" t="s">
        <v>17</v>
      </c>
      <c r="F77" s="12" t="s">
        <v>28</v>
      </c>
      <c r="G77" s="12" t="s">
        <v>29</v>
      </c>
    </row>
    <row r="78" spans="2:7" ht="12">
      <c r="B78" s="12" t="s">
        <v>18</v>
      </c>
      <c r="C78" s="12" t="s">
        <v>19</v>
      </c>
      <c r="D78" s="12" t="s">
        <v>31</v>
      </c>
      <c r="E78" s="12" t="s">
        <v>32</v>
      </c>
      <c r="F78" s="12" t="s">
        <v>55</v>
      </c>
      <c r="G78" s="12" t="s">
        <v>20</v>
      </c>
    </row>
    <row r="79" spans="2:6" ht="12">
      <c r="B79" s="12" t="s">
        <v>21</v>
      </c>
      <c r="C79" s="12" t="s">
        <v>56</v>
      </c>
      <c r="D79" s="12" t="s">
        <v>34</v>
      </c>
      <c r="E79" s="12" t="s">
        <v>35</v>
      </c>
      <c r="F79" s="12" t="s">
        <v>22</v>
      </c>
    </row>
    <row r="80" spans="3:7" ht="12">
      <c r="C80" s="12" t="s">
        <v>26</v>
      </c>
      <c r="D80" s="12" t="s">
        <v>93</v>
      </c>
      <c r="E80" s="12" t="s">
        <v>152</v>
      </c>
      <c r="F80" s="12" t="s">
        <v>8</v>
      </c>
      <c r="G80" s="12" t="s">
        <v>9</v>
      </c>
    </row>
    <row r="81" spans="2:7" ht="12">
      <c r="B81" s="12" t="s">
        <v>13</v>
      </c>
      <c r="C81" s="12" t="s">
        <v>14</v>
      </c>
      <c r="D81" s="12" t="s">
        <v>15</v>
      </c>
      <c r="E81" s="12" t="s">
        <v>17</v>
      </c>
      <c r="F81" s="12" t="s">
        <v>28</v>
      </c>
      <c r="G81" s="12" t="s">
        <v>29</v>
      </c>
    </row>
    <row r="82" spans="2:7" ht="12">
      <c r="B82" s="12" t="s">
        <v>18</v>
      </c>
      <c r="C82" s="12" t="s">
        <v>30</v>
      </c>
      <c r="D82" s="12" t="s">
        <v>19</v>
      </c>
      <c r="E82" s="12" t="s">
        <v>20</v>
      </c>
      <c r="F82" s="12" t="s">
        <v>21</v>
      </c>
      <c r="G82" s="12" t="s">
        <v>56</v>
      </c>
    </row>
    <row r="83" spans="2:5" ht="12">
      <c r="B83" s="12" t="s">
        <v>34</v>
      </c>
      <c r="C83" s="12" t="s">
        <v>57</v>
      </c>
      <c r="D83" s="12" t="s">
        <v>35</v>
      </c>
      <c r="E83" s="12" t="s">
        <v>22</v>
      </c>
    </row>
    <row r="84" spans="3:7" ht="12">
      <c r="C84" s="12" t="s">
        <v>48</v>
      </c>
      <c r="D84" s="12" t="s">
        <v>26</v>
      </c>
      <c r="E84" s="12" t="s">
        <v>52</v>
      </c>
      <c r="F84" s="12" t="s">
        <v>53</v>
      </c>
      <c r="G84" s="12" t="s">
        <v>154</v>
      </c>
    </row>
    <row r="85" spans="2:5" ht="12">
      <c r="B85" s="12" t="s">
        <v>8</v>
      </c>
      <c r="C85" s="12" t="s">
        <v>9</v>
      </c>
      <c r="E85" s="12" t="s">
        <v>13</v>
      </c>
    </row>
    <row r="86" spans="2:7" ht="12">
      <c r="B86" s="12" t="s">
        <v>14</v>
      </c>
      <c r="C86" s="12" t="s">
        <v>15</v>
      </c>
      <c r="D86" s="12" t="s">
        <v>16</v>
      </c>
      <c r="E86" s="12" t="s">
        <v>38</v>
      </c>
      <c r="F86" s="12" t="s">
        <v>17</v>
      </c>
      <c r="G86" s="12" t="s">
        <v>28</v>
      </c>
    </row>
    <row r="87" spans="2:7" ht="12">
      <c r="B87" s="12" t="s">
        <v>29</v>
      </c>
      <c r="C87" s="12" t="s">
        <v>18</v>
      </c>
      <c r="D87" s="12" t="s">
        <v>30</v>
      </c>
      <c r="E87" s="12" t="s">
        <v>19</v>
      </c>
      <c r="F87" s="12" t="s">
        <v>55</v>
      </c>
      <c r="G87" s="12" t="s">
        <v>20</v>
      </c>
    </row>
    <row r="88" spans="2:7" ht="12">
      <c r="B88" s="12" t="s">
        <v>21</v>
      </c>
      <c r="C88" s="12" t="s">
        <v>56</v>
      </c>
      <c r="D88" s="12" t="s">
        <v>34</v>
      </c>
      <c r="E88" s="12" t="s">
        <v>57</v>
      </c>
      <c r="F88" s="12" t="s">
        <v>35</v>
      </c>
      <c r="G88" s="12" t="s">
        <v>22</v>
      </c>
    </row>
    <row r="89" spans="3:7" ht="12">
      <c r="C89" s="12" t="s">
        <v>146</v>
      </c>
      <c r="D89" s="12" t="s">
        <v>155</v>
      </c>
      <c r="E89" s="12" t="s">
        <v>156</v>
      </c>
      <c r="F89" s="12" t="s">
        <v>53</v>
      </c>
      <c r="G89" s="12" t="s">
        <v>157</v>
      </c>
    </row>
    <row r="90" spans="2:7" ht="12">
      <c r="B90" s="12" t="s">
        <v>8</v>
      </c>
      <c r="C90" s="12" t="s">
        <v>9</v>
      </c>
      <c r="D90" s="12" t="s">
        <v>13</v>
      </c>
      <c r="E90" s="12" t="s">
        <v>14</v>
      </c>
      <c r="F90" s="12" t="s">
        <v>15</v>
      </c>
      <c r="G90" s="12" t="s">
        <v>16</v>
      </c>
    </row>
    <row r="91" spans="2:7" ht="12">
      <c r="B91" s="12" t="s">
        <v>38</v>
      </c>
      <c r="C91" s="12" t="s">
        <v>17</v>
      </c>
      <c r="D91" s="12" t="s">
        <v>28</v>
      </c>
      <c r="E91" s="12" t="s">
        <v>29</v>
      </c>
      <c r="F91" s="12" t="s">
        <v>18</v>
      </c>
      <c r="G91" s="12" t="s">
        <v>30</v>
      </c>
    </row>
    <row r="92" spans="2:7" ht="12">
      <c r="B92" s="12" t="s">
        <v>19</v>
      </c>
      <c r="C92" s="12" t="s">
        <v>54</v>
      </c>
      <c r="D92" s="12" t="s">
        <v>33</v>
      </c>
      <c r="E92" s="12" t="s">
        <v>55</v>
      </c>
      <c r="F92" s="12" t="s">
        <v>20</v>
      </c>
      <c r="G92" s="12" t="s">
        <v>21</v>
      </c>
    </row>
    <row r="93" spans="2:7" ht="12">
      <c r="B93" s="12" t="s">
        <v>56</v>
      </c>
      <c r="C93" s="12" t="s">
        <v>34</v>
      </c>
      <c r="D93" s="12" t="s">
        <v>35</v>
      </c>
      <c r="E93" s="12" t="s">
        <v>158</v>
      </c>
      <c r="F93" s="12" t="s">
        <v>159</v>
      </c>
      <c r="G93" s="12" t="s">
        <v>22</v>
      </c>
    </row>
    <row r="94" spans="3:7" ht="12">
      <c r="C94" s="12" t="s">
        <v>48</v>
      </c>
      <c r="D94" s="12" t="s">
        <v>26</v>
      </c>
      <c r="E94" s="12" t="s">
        <v>93</v>
      </c>
      <c r="F94" s="12" t="s">
        <v>116</v>
      </c>
      <c r="G94" s="12" t="s">
        <v>8</v>
      </c>
    </row>
    <row r="95" spans="2:7" ht="12">
      <c r="B95" s="12" t="s">
        <v>9</v>
      </c>
      <c r="C95" s="12" t="s">
        <v>13</v>
      </c>
      <c r="D95" s="12" t="s">
        <v>14</v>
      </c>
      <c r="E95" s="12" t="s">
        <v>15</v>
      </c>
      <c r="F95" s="12" t="s">
        <v>16</v>
      </c>
      <c r="G95" s="12" t="s">
        <v>38</v>
      </c>
    </row>
    <row r="96" spans="2:7" ht="12">
      <c r="B96" s="12" t="s">
        <v>17</v>
      </c>
      <c r="C96" s="12" t="s">
        <v>28</v>
      </c>
      <c r="D96" s="12" t="s">
        <v>29</v>
      </c>
      <c r="E96" s="12" t="s">
        <v>30</v>
      </c>
      <c r="F96" s="12" t="s">
        <v>19</v>
      </c>
      <c r="G96" s="12" t="s">
        <v>31</v>
      </c>
    </row>
    <row r="97" spans="2:7" ht="12">
      <c r="B97" s="12" t="s">
        <v>33</v>
      </c>
      <c r="C97" s="12" t="s">
        <v>55</v>
      </c>
      <c r="D97" s="12" t="s">
        <v>20</v>
      </c>
      <c r="E97" s="12" t="s">
        <v>21</v>
      </c>
      <c r="F97" s="12" t="s">
        <v>56</v>
      </c>
      <c r="G97" s="12" t="s">
        <v>34</v>
      </c>
    </row>
    <row r="98" spans="2:4" ht="12">
      <c r="B98" s="12" t="s">
        <v>57</v>
      </c>
      <c r="C98" s="12" t="s">
        <v>35</v>
      </c>
      <c r="D98" s="12" t="s">
        <v>246</v>
      </c>
    </row>
    <row r="99" spans="3:7" ht="12">
      <c r="C99" s="12" t="s">
        <v>8</v>
      </c>
      <c r="D99" s="12" t="s">
        <v>9</v>
      </c>
      <c r="F99" s="12" t="s">
        <v>14</v>
      </c>
      <c r="G99" s="12" t="s">
        <v>15</v>
      </c>
    </row>
    <row r="100" spans="2:7" ht="12">
      <c r="B100" s="12" t="s">
        <v>16</v>
      </c>
      <c r="C100" s="12" t="s">
        <v>17</v>
      </c>
      <c r="D100" s="12" t="s">
        <v>18</v>
      </c>
      <c r="E100" s="12" t="s">
        <v>30</v>
      </c>
      <c r="F100" s="12" t="s">
        <v>19</v>
      </c>
      <c r="G100" s="12" t="s">
        <v>20</v>
      </c>
    </row>
    <row r="101" spans="2:3" ht="12">
      <c r="B101" s="12" t="s">
        <v>21</v>
      </c>
      <c r="C101" s="12" t="s">
        <v>22</v>
      </c>
    </row>
    <row r="102" spans="3:7" ht="12">
      <c r="C102" s="12" t="s">
        <v>26</v>
      </c>
      <c r="D102" s="12" t="s">
        <v>8</v>
      </c>
      <c r="E102" s="12" t="s">
        <v>9</v>
      </c>
      <c r="F102" s="12" t="s">
        <v>13</v>
      </c>
      <c r="G102" s="12" t="s">
        <v>14</v>
      </c>
    </row>
    <row r="103" spans="2:7" ht="12">
      <c r="B103" s="12" t="s">
        <v>15</v>
      </c>
      <c r="C103" s="12" t="s">
        <v>16</v>
      </c>
      <c r="D103" s="12" t="s">
        <v>38</v>
      </c>
      <c r="E103" s="12" t="s">
        <v>17</v>
      </c>
      <c r="F103" s="12" t="s">
        <v>28</v>
      </c>
      <c r="G103" s="12" t="s">
        <v>29</v>
      </c>
    </row>
    <row r="104" spans="2:7" ht="12">
      <c r="B104" s="12" t="s">
        <v>18</v>
      </c>
      <c r="C104" s="12" t="s">
        <v>30</v>
      </c>
      <c r="D104" s="12" t="s">
        <v>19</v>
      </c>
      <c r="E104" s="12" t="s">
        <v>31</v>
      </c>
      <c r="F104" s="12" t="s">
        <v>32</v>
      </c>
      <c r="G104" s="12" t="s">
        <v>20</v>
      </c>
    </row>
    <row r="105" spans="2:4" ht="12">
      <c r="B105" s="12" t="s">
        <v>21</v>
      </c>
      <c r="C105" s="12" t="s">
        <v>35</v>
      </c>
      <c r="D105" s="12" t="s">
        <v>22</v>
      </c>
    </row>
    <row r="106" spans="3:7" ht="12">
      <c r="C106" s="12" t="s">
        <v>26</v>
      </c>
      <c r="D106" s="12" t="s">
        <v>93</v>
      </c>
      <c r="E106" s="12" t="s">
        <v>27</v>
      </c>
      <c r="F106" s="12" t="s">
        <v>8</v>
      </c>
      <c r="G106" s="12" t="s">
        <v>247</v>
      </c>
    </row>
    <row r="107" spans="2:7" ht="12">
      <c r="B107" s="12" t="s">
        <v>13</v>
      </c>
      <c r="C107" s="12" t="s">
        <v>14</v>
      </c>
      <c r="D107" s="12" t="s">
        <v>15</v>
      </c>
      <c r="E107" s="12" t="s">
        <v>16</v>
      </c>
      <c r="F107" s="12" t="s">
        <v>38</v>
      </c>
      <c r="G107" s="12" t="s">
        <v>17</v>
      </c>
    </row>
    <row r="108" spans="2:7" ht="12">
      <c r="B108" s="12" t="s">
        <v>28</v>
      </c>
      <c r="C108" s="12" t="s">
        <v>29</v>
      </c>
      <c r="D108" s="12" t="s">
        <v>19</v>
      </c>
      <c r="E108" s="12" t="s">
        <v>33</v>
      </c>
      <c r="F108" s="12" t="s">
        <v>20</v>
      </c>
      <c r="G108" s="12" t="s">
        <v>21</v>
      </c>
    </row>
    <row r="109" spans="2:4" ht="12">
      <c r="B109" s="12" t="s">
        <v>57</v>
      </c>
      <c r="C109" s="12" t="s">
        <v>35</v>
      </c>
      <c r="D109" s="12" t="s">
        <v>22</v>
      </c>
    </row>
    <row r="110" spans="3:7" ht="12">
      <c r="C110" s="12" t="s">
        <v>48</v>
      </c>
      <c r="D110" s="12" t="s">
        <v>26</v>
      </c>
      <c r="E110" s="12" t="s">
        <v>51</v>
      </c>
      <c r="F110" s="12" t="s">
        <v>165</v>
      </c>
      <c r="G110" s="12" t="s">
        <v>8</v>
      </c>
    </row>
    <row r="111" spans="2:6" ht="12">
      <c r="B111" s="12" t="s">
        <v>9</v>
      </c>
      <c r="C111" s="12" t="s">
        <v>13</v>
      </c>
      <c r="D111" s="12" t="s">
        <v>14</v>
      </c>
      <c r="E111" s="12" t="s">
        <v>15</v>
      </c>
      <c r="F111" s="12" t="s">
        <v>16</v>
      </c>
    </row>
    <row r="112" spans="2:7" ht="12">
      <c r="B112" s="12" t="s">
        <v>17</v>
      </c>
      <c r="C112" s="12" t="s">
        <v>28</v>
      </c>
      <c r="D112" s="12" t="s">
        <v>29</v>
      </c>
      <c r="E112" s="12" t="s">
        <v>18</v>
      </c>
      <c r="F112" s="12" t="s">
        <v>30</v>
      </c>
      <c r="G112" s="12" t="s">
        <v>19</v>
      </c>
    </row>
    <row r="113" spans="2:7" ht="12">
      <c r="B113" s="12" t="s">
        <v>32</v>
      </c>
      <c r="C113" s="12" t="s">
        <v>20</v>
      </c>
      <c r="D113" s="12" t="s">
        <v>21</v>
      </c>
      <c r="E113" s="12" t="s">
        <v>56</v>
      </c>
      <c r="F113" s="12" t="s">
        <v>34</v>
      </c>
      <c r="G113" s="12" t="s">
        <v>57</v>
      </c>
    </row>
    <row r="114" spans="2:3" ht="12">
      <c r="B114" s="12" t="s">
        <v>35</v>
      </c>
      <c r="C114" s="12" t="s">
        <v>22</v>
      </c>
    </row>
    <row r="115" spans="3:7" ht="12">
      <c r="C115" s="12" t="s">
        <v>26</v>
      </c>
      <c r="D115" s="12" t="s">
        <v>82</v>
      </c>
      <c r="E115" s="12" t="s">
        <v>93</v>
      </c>
      <c r="F115" s="12" t="s">
        <v>51</v>
      </c>
      <c r="G115" s="12" t="s">
        <v>9</v>
      </c>
    </row>
    <row r="116" spans="2:7" ht="12">
      <c r="B116" s="12" t="s">
        <v>10</v>
      </c>
      <c r="C116" s="12" t="s">
        <v>13</v>
      </c>
      <c r="D116" s="12" t="s">
        <v>14</v>
      </c>
      <c r="E116" s="12" t="s">
        <v>15</v>
      </c>
      <c r="F116" s="12" t="s">
        <v>16</v>
      </c>
      <c r="G116" s="12" t="s">
        <v>17</v>
      </c>
    </row>
    <row r="117" spans="2:7" ht="12">
      <c r="B117" s="12" t="s">
        <v>29</v>
      </c>
      <c r="C117" s="12" t="s">
        <v>18</v>
      </c>
      <c r="D117" s="12" t="s">
        <v>30</v>
      </c>
      <c r="E117" s="12" t="s">
        <v>19</v>
      </c>
      <c r="F117" s="12" t="s">
        <v>32</v>
      </c>
      <c r="G117" s="12" t="s">
        <v>33</v>
      </c>
    </row>
    <row r="118" spans="2:7" ht="12">
      <c r="B118" s="12" t="s">
        <v>55</v>
      </c>
      <c r="C118" s="12" t="s">
        <v>20</v>
      </c>
      <c r="D118" s="12" t="s">
        <v>21</v>
      </c>
      <c r="E118" s="12" t="s">
        <v>34</v>
      </c>
      <c r="F118" s="12" t="s">
        <v>57</v>
      </c>
      <c r="G118" s="12" t="s">
        <v>35</v>
      </c>
    </row>
    <row r="119" ht="12">
      <c r="B119" s="12" t="s">
        <v>22</v>
      </c>
    </row>
    <row r="120" spans="3:7" ht="12">
      <c r="C120" s="12" t="s">
        <v>48</v>
      </c>
      <c r="D120" s="12" t="s">
        <v>26</v>
      </c>
      <c r="E120" s="12" t="s">
        <v>51</v>
      </c>
      <c r="F120" s="12" t="s">
        <v>8</v>
      </c>
      <c r="G120" s="12" t="s">
        <v>9</v>
      </c>
    </row>
    <row r="121" spans="2:7" ht="12">
      <c r="B121" s="12" t="s">
        <v>13</v>
      </c>
      <c r="C121" s="12" t="s">
        <v>14</v>
      </c>
      <c r="D121" s="12" t="s">
        <v>15</v>
      </c>
      <c r="E121" s="12" t="s">
        <v>16</v>
      </c>
      <c r="F121" s="12" t="s">
        <v>17</v>
      </c>
      <c r="G121" s="12" t="s">
        <v>28</v>
      </c>
    </row>
    <row r="122" spans="2:7" ht="12">
      <c r="B122" s="12" t="s">
        <v>29</v>
      </c>
      <c r="C122" s="12" t="s">
        <v>18</v>
      </c>
      <c r="D122" s="12" t="s">
        <v>30</v>
      </c>
      <c r="E122" s="12" t="s">
        <v>19</v>
      </c>
      <c r="F122" s="12" t="s">
        <v>31</v>
      </c>
      <c r="G122" s="12" t="s">
        <v>32</v>
      </c>
    </row>
    <row r="123" spans="2:7" ht="12">
      <c r="B123" s="12" t="s">
        <v>55</v>
      </c>
      <c r="C123" s="12" t="s">
        <v>20</v>
      </c>
      <c r="D123" s="12" t="s">
        <v>21</v>
      </c>
      <c r="E123" s="12" t="s">
        <v>179</v>
      </c>
      <c r="F123" s="12" t="s">
        <v>57</v>
      </c>
      <c r="G123" s="12" t="s">
        <v>35</v>
      </c>
    </row>
    <row r="124" ht="12">
      <c r="B124" s="12" t="s">
        <v>22</v>
      </c>
    </row>
    <row r="125" spans="3:7" ht="12">
      <c r="C125" s="12" t="s">
        <v>48</v>
      </c>
      <c r="D125" s="12" t="s">
        <v>168</v>
      </c>
      <c r="E125" s="12" t="s">
        <v>169</v>
      </c>
      <c r="F125" s="12" t="s">
        <v>170</v>
      </c>
      <c r="G125" s="12" t="s">
        <v>171</v>
      </c>
    </row>
    <row r="126" spans="2:7" ht="12">
      <c r="B126" s="12" t="s">
        <v>51</v>
      </c>
      <c r="C126" s="12" t="s">
        <v>52</v>
      </c>
      <c r="D126" s="12" t="s">
        <v>172</v>
      </c>
      <c r="E126" s="12" t="s">
        <v>173</v>
      </c>
      <c r="F126" s="12" t="s">
        <v>8</v>
      </c>
      <c r="G126" s="12" t="s">
        <v>9</v>
      </c>
    </row>
    <row r="127" spans="2:7" ht="12">
      <c r="B127" s="12" t="s">
        <v>14</v>
      </c>
      <c r="C127" s="12" t="s">
        <v>15</v>
      </c>
      <c r="D127" s="12" t="s">
        <v>16</v>
      </c>
      <c r="E127" s="12" t="s">
        <v>17</v>
      </c>
      <c r="F127" s="12" t="s">
        <v>28</v>
      </c>
      <c r="G127" s="12" t="s">
        <v>29</v>
      </c>
    </row>
    <row r="128" spans="2:7" ht="12">
      <c r="B128" s="12" t="s">
        <v>18</v>
      </c>
      <c r="C128" s="12" t="s">
        <v>30</v>
      </c>
      <c r="D128" s="12" t="s">
        <v>19</v>
      </c>
      <c r="E128" s="12" t="s">
        <v>31</v>
      </c>
      <c r="F128" s="12" t="s">
        <v>32</v>
      </c>
      <c r="G128" s="12" t="s">
        <v>33</v>
      </c>
    </row>
    <row r="129" spans="2:7" ht="12">
      <c r="B129" s="12" t="s">
        <v>20</v>
      </c>
      <c r="C129" s="12" t="s">
        <v>21</v>
      </c>
      <c r="D129" s="12" t="s">
        <v>56</v>
      </c>
      <c r="E129" s="12" t="s">
        <v>34</v>
      </c>
      <c r="F129" s="12" t="s">
        <v>57</v>
      </c>
      <c r="G129" s="12" t="s">
        <v>35</v>
      </c>
    </row>
    <row r="130" ht="12">
      <c r="B130" s="12" t="s">
        <v>22</v>
      </c>
    </row>
    <row r="131" spans="3:7" ht="12">
      <c r="C131" s="12" t="s">
        <v>216</v>
      </c>
      <c r="D131" s="12" t="s">
        <v>217</v>
      </c>
      <c r="E131" s="12" t="s">
        <v>218</v>
      </c>
      <c r="F131" s="12" t="s">
        <v>219</v>
      </c>
      <c r="G131" s="12" t="s">
        <v>220</v>
      </c>
    </row>
    <row r="132" spans="2:7" ht="12">
      <c r="B132" s="12" t="s">
        <v>221</v>
      </c>
      <c r="C132" s="12" t="s">
        <v>222</v>
      </c>
      <c r="D132" s="12" t="s">
        <v>223</v>
      </c>
      <c r="E132" s="12" t="s">
        <v>8</v>
      </c>
      <c r="F132" s="12" t="s">
        <v>224</v>
      </c>
      <c r="G132" s="12" t="s">
        <v>251</v>
      </c>
    </row>
    <row r="133" spans="2:7" ht="12">
      <c r="B133" s="12" t="s">
        <v>14</v>
      </c>
      <c r="C133" s="12" t="s">
        <v>228</v>
      </c>
      <c r="D133" s="12" t="s">
        <v>229</v>
      </c>
      <c r="E133" s="12" t="s">
        <v>230</v>
      </c>
      <c r="F133" s="12" t="s">
        <v>231</v>
      </c>
      <c r="G133" s="12" t="s">
        <v>232</v>
      </c>
    </row>
    <row r="134" spans="2:7" ht="12">
      <c r="B134" s="12" t="s">
        <v>233</v>
      </c>
      <c r="C134" s="12" t="s">
        <v>234</v>
      </c>
      <c r="D134" s="12" t="s">
        <v>30</v>
      </c>
      <c r="E134" s="12" t="s">
        <v>235</v>
      </c>
      <c r="F134" s="12" t="s">
        <v>236</v>
      </c>
      <c r="G134" s="12" t="s">
        <v>237</v>
      </c>
    </row>
    <row r="135" spans="2:7" ht="12.75" customHeight="1">
      <c r="B135" s="12" t="s">
        <v>22</v>
      </c>
      <c r="C135" s="12" t="s">
        <v>238</v>
      </c>
      <c r="D135" s="12" t="s">
        <v>239</v>
      </c>
      <c r="E135" s="12" t="s">
        <v>56</v>
      </c>
      <c r="F135" s="12" t="s">
        <v>240</v>
      </c>
      <c r="G135" s="12" t="s">
        <v>17</v>
      </c>
    </row>
    <row r="136" spans="2:7" ht="12">
      <c r="B136" s="12" t="s">
        <v>55</v>
      </c>
      <c r="C136" s="12" t="s">
        <v>241</v>
      </c>
      <c r="D136" s="12" t="s">
        <v>19</v>
      </c>
      <c r="E136" s="12" t="s">
        <v>29</v>
      </c>
      <c r="F136" s="12" t="s">
        <v>34</v>
      </c>
      <c r="G136" s="12" t="s">
        <v>242</v>
      </c>
    </row>
    <row r="137" spans="2:3" ht="12">
      <c r="B137" s="12" t="s">
        <v>243</v>
      </c>
      <c r="C137" s="12" t="s">
        <v>244</v>
      </c>
    </row>
    <row r="138" spans="3:7" ht="12">
      <c r="C138" s="12" t="s">
        <v>48</v>
      </c>
      <c r="D138" s="12" t="s">
        <v>26</v>
      </c>
      <c r="E138" s="12" t="s">
        <v>93</v>
      </c>
      <c r="F138" s="12" t="s">
        <v>116</v>
      </c>
      <c r="G138" s="12" t="s">
        <v>8</v>
      </c>
    </row>
    <row r="139" spans="2:7" ht="12">
      <c r="B139" s="12" t="s">
        <v>9</v>
      </c>
      <c r="C139" s="12" t="s">
        <v>13</v>
      </c>
      <c r="D139" s="12" t="s">
        <v>14</v>
      </c>
      <c r="E139" s="12" t="s">
        <v>15</v>
      </c>
      <c r="F139" s="12" t="s">
        <v>16</v>
      </c>
      <c r="G139" s="12" t="s">
        <v>38</v>
      </c>
    </row>
    <row r="140" spans="2:7" ht="12">
      <c r="B140" s="12" t="s">
        <v>17</v>
      </c>
      <c r="C140" s="12" t="s">
        <v>28</v>
      </c>
      <c r="D140" s="12" t="s">
        <v>29</v>
      </c>
      <c r="E140" s="12" t="s">
        <v>30</v>
      </c>
      <c r="F140" s="12" t="s">
        <v>19</v>
      </c>
      <c r="G140" s="12" t="s">
        <v>31</v>
      </c>
    </row>
    <row r="141" spans="2:7" ht="12">
      <c r="B141" s="12" t="s">
        <v>33</v>
      </c>
      <c r="C141" s="12" t="s">
        <v>55</v>
      </c>
      <c r="D141" s="12" t="s">
        <v>20</v>
      </c>
      <c r="E141" s="12" t="s">
        <v>21</v>
      </c>
      <c r="F141" s="12" t="s">
        <v>56</v>
      </c>
      <c r="G141" s="12" t="s">
        <v>34</v>
      </c>
    </row>
    <row r="142" spans="2:4" ht="12">
      <c r="B142" s="12" t="s">
        <v>57</v>
      </c>
      <c r="C142" s="12" t="s">
        <v>35</v>
      </c>
      <c r="D142" s="12" t="s">
        <v>246</v>
      </c>
    </row>
    <row r="143" spans="3:9" ht="13.5">
      <c r="C143" s="12" t="s">
        <v>256</v>
      </c>
      <c r="D143" s="12" t="s">
        <v>255</v>
      </c>
      <c r="E143" s="12" t="s">
        <v>8</v>
      </c>
      <c r="F143" s="12" t="s">
        <v>9</v>
      </c>
      <c r="G143" s="12" t="s">
        <v>13</v>
      </c>
      <c r="H143" s="13"/>
      <c r="I143" s="13"/>
    </row>
    <row r="144" spans="2:7" ht="12">
      <c r="B144" s="12" t="s">
        <v>14</v>
      </c>
      <c r="C144" s="12" t="s">
        <v>15</v>
      </c>
      <c r="D144" s="12" t="s">
        <v>16</v>
      </c>
      <c r="E144" s="12" t="s">
        <v>38</v>
      </c>
      <c r="F144" s="12" t="s">
        <v>17</v>
      </c>
      <c r="G144" s="12" t="s">
        <v>28</v>
      </c>
    </row>
    <row r="145" spans="2:7" ht="12">
      <c r="B145" s="12" t="s">
        <v>29</v>
      </c>
      <c r="C145" s="12" t="s">
        <v>30</v>
      </c>
      <c r="D145" s="12" t="s">
        <v>19</v>
      </c>
      <c r="E145" s="12" t="s">
        <v>31</v>
      </c>
      <c r="F145" s="12" t="s">
        <v>33</v>
      </c>
      <c r="G145" s="12" t="s">
        <v>55</v>
      </c>
    </row>
    <row r="146" spans="2:7" ht="12">
      <c r="B146" s="12" t="s">
        <v>20</v>
      </c>
      <c r="C146" s="12" t="s">
        <v>21</v>
      </c>
      <c r="D146" s="12" t="s">
        <v>56</v>
      </c>
      <c r="E146" s="12" t="s">
        <v>34</v>
      </c>
      <c r="F146" s="12" t="s">
        <v>57</v>
      </c>
      <c r="G146" s="12" t="s">
        <v>35</v>
      </c>
    </row>
    <row r="147" ht="12">
      <c r="B147" s="12" t="s">
        <v>246</v>
      </c>
    </row>
  </sheetData>
  <printOptions/>
  <pageMargins left="0.33" right="0.27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インデックス</dc:title>
  <dc:subject/>
  <dc:creator>山川町商工会</dc:creator>
  <cp:keywords/>
  <dc:description/>
  <cp:lastModifiedBy>小林誠一郎</cp:lastModifiedBy>
  <cp:lastPrinted>2007-09-26T04:35:11Z</cp:lastPrinted>
  <dcterms:created xsi:type="dcterms:W3CDTF">2002-02-25T02:59:25Z</dcterms:created>
  <dcterms:modified xsi:type="dcterms:W3CDTF">2007-10-02T00:46:58Z</dcterms:modified>
  <cp:category/>
  <cp:version/>
  <cp:contentType/>
  <cp:contentStatus/>
</cp:coreProperties>
</file>